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boeckler365-my.sharepoint.com/personal/wolfram-brehmer_boeckler_de/Documents/Freigegeben/Jutta/5_BR_Zusammensetzung/1_Frauen/"/>
    </mc:Choice>
  </mc:AlternateContent>
  <xr:revisionPtr revIDLastSave="1" documentId="13_ncr:1_{850C5A20-3B9F-4D6E-A10E-1657B6228E9D}" xr6:coauthVersionLast="47" xr6:coauthVersionMax="47" xr10:uidLastSave="{84B0291D-8258-4250-9AE5-D0F3856B32E7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7" i="1"/>
  <c r="B16" i="1"/>
  <c r="B22" i="1"/>
  <c r="B25" i="1"/>
  <c r="B24" i="1"/>
  <c r="B23" i="1"/>
  <c r="B21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<sst xmlns="http://schemas.openxmlformats.org/spreadsheetml/2006/main" count="372" uniqueCount="157">
  <si>
    <t>Frauen im Betriebsrat</t>
  </si>
  <si>
    <t>Auswertung WSI-Betriebs- und Personalrätebefragung 2023</t>
  </si>
  <si>
    <t>Tabellensammlung 5.1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</si>
  <si>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</si>
  <si>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</si>
  <si>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</si>
  <si>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Frauen im Betriebsrat in Prozent, Angaben gruppiert nach Branche</t>
  </si>
  <si>
    <t>Frauen im Betriebsrat in %</t>
  </si>
  <si>
    <t>Frauen in der Belegschaft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</si>
  <si>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</si>
  <si>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</si>
  <si>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</si>
  <si>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</si>
  <si>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</si>
  <si>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</si>
  <si>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</si>
  <si>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</si>
  <si>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</si>
  <si>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</si>
  <si>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</si>
  <si>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</si>
  <si>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</si>
  <si>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</si>
  <si>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</si>
  <si>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</si>
  <si>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</si>
  <si>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Frauen im Betriebsrat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</si>
  <si>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</si>
  <si>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</si>
  <si>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</si>
  <si>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</si>
  <si>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</si>
  <si>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</si>
  <si>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Frauen im Betriebsrat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</si>
  <si>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</si>
  <si>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</si>
  <si>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</si>
  <si>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</si>
  <si>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</si>
  <si>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</si>
  <si>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</si>
  <si>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</si>
  <si>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</si>
  <si>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</si>
  <si>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</si>
  <si>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</si>
  <si>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</si>
  <si>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</si>
  <si>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</si>
  <si>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</si>
  <si>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</si>
  <si>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Frauen im Betriebsrat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</si>
  <si>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</si>
  <si>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</si>
  <si>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</si>
  <si>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</si>
  <si>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</si>
  <si>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</si>
  <si>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</si>
  <si>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</si>
  <si>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</si>
  <si>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</si>
  <si>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</si>
  <si>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</si>
  <si>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</si>
  <si>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Frauen im Betriebsrat in Prozent,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</si>
  <si>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</si>
  <si>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</si>
  <si>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</si>
  <si>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</si>
  <si>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</si>
  <si>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Frauen im Betriebsrat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</si>
  <si>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</si>
  <si>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</si>
  <si>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</si>
  <si>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</si>
  <si>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</si>
  <si>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Frauen im Betriebsrat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</si>
  <si>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</si>
  <si>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</si>
  <si>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</si>
  <si>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</si>
  <si>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</si>
  <si>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</si>
  <si>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</si>
  <si>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</si>
  <si>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</si>
  <si>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</si>
  <si>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</si>
  <si>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</si>
  <si>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</si>
  <si>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Frauen im Betriebsrat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</si>
  <si>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</si>
  <si>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</si>
  <si>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</si>
  <si>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</si>
  <si>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</si>
  <si>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Frauen im Betriebsrat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</si>
  <si>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</si>
  <si>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</si>
  <si>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</si>
  <si>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</si>
  <si>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</si>
  <si>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</si>
  <si>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</si>
  <si>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</si>
  <si>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</si>
  <si>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</si>
  <si>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</si>
  <si>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</si>
  <si>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</si>
  <si>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</si>
  <si>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</si>
  <si>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</si>
  <si>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</si>
  <si>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</si>
  <si>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</si>
  <si>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</si>
  <si>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</si>
  <si>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</si>
  <si>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</si>
  <si>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</si>
  <si>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</si>
  <si>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</si>
  <si>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</si>
  <si>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</si>
  <si>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</si>
  <si>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</si>
  <si>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</si>
  <si>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Frauen im Betriebsrat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</si>
  <si>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</si>
  <si>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</si>
  <si>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</si>
  <si>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</si>
  <si>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</si>
  <si>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Frauen im Betriebsrat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</si>
  <si>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</si>
  <si>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</si>
  <si>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</si>
  <si>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</si>
  <si>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Frauen im Betriebsrat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</si>
  <si>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</si>
  <si>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</si>
  <si>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</si>
  <si>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</si>
  <si>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</si>
  <si>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</si>
  <si>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</si>
  <si>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Frauen im Betriebsrat in Prozent, Angaben gruppiert nach gewerkschaftlichem Organisationsbereich</t>
  </si>
  <si>
    <t>Tab. 14: Frauen im Betriebsrat in Prozent, Angaben gruppiert nach Anteil Beschäftigter mit Migrationshintergrund an Belegschaft</t>
  </si>
  <si>
    <t>Tab. 15: Frauen im Betriebsrat in Prozent, Angaben gruppiert nach Anteil von Gewerkschaftsmitgliedern</t>
  </si>
  <si>
    <t>Tab. 16: Frauen im Betriebsrat in Prozent, Angaben gruppiert nach Anteil hochqualifizierter Tätigkeiten an Belegschaft</t>
  </si>
  <si>
    <t>Tab. 17: Frauen im Betriebsrat in Prozent, Angaben gruppiert nach Anteil mittlerer Tätigkeiten an Belegschaft</t>
  </si>
  <si>
    <t>Tab. 18: Frauen im Betriebsrat in Prozent, Angaben gruppiert nach Anteil einfacher oder Hilfstätigkeiten an Belegschaft</t>
  </si>
  <si>
    <t>Tab. 9: Frauen im Betriebsrat in Prozent, Angaben gruppiert nach Anteil Vollzeitbeschäftigter an Belegschaft</t>
  </si>
  <si>
    <t>Tab. 10: Frauen im Betriebsrat in Prozent, Angaben gruppiert nach Anteil Teilzeitbeschäftigter an Belegschaft</t>
  </si>
  <si>
    <t>Tab. 13: Frauen im Betriebsrat in Prozent, Angaben gruppiert nach Anteil befristet Beschäftigter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</si>
</sst>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995" fillId="0" borderId="0" xfId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>
      <selection activeCell="B14" sqref="B14"/>
    </sheetView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Frauen im Betriebsrat in Prozent, Angaben gruppiert nach Branche ")</f>
        <v xml:space="preserve">Tab. 1: Frauen im Betriebsrat in Prozent, Angaben gruppiert nach Branche </v>
      </c>
    </row>
    <row r="9" spans="1:2" x14ac:dyDescent="0.35">
      <c r="B9" s="4" t="str">
        <f>HYPERLINK("#'2_bg_g'!A2","Tab. 2: Frauen im Betriebsrat in Prozent, Angaben gruppiert nach Betriebsgröße ")</f>
        <v xml:space="preserve">Tab. 2: Frauen im Betriebsrat in Prozent, Angaben gruppiert nach Betriebsgröße </v>
      </c>
    </row>
    <row r="10" spans="1:2" x14ac:dyDescent="0.35">
      <c r="B10" s="4" t="str">
        <f>HYPERLINK("#'3_bland'!A2","Tab. 3: Frauen im Betriebsrat in Prozent, Angaben gruppiert nach Bundesland ")</f>
        <v xml:space="preserve">Tab. 3: Frauen im Betriebsrat in Prozent, Angaben gruppiert nach Bundesland </v>
      </c>
    </row>
    <row r="11" spans="1:2" x14ac:dyDescent="0.35">
      <c r="B11" s="4" t="str">
        <f>HYPERLINK("#'4_ost_west'!A2","Tab. 4: Frauen im Betriebsrat in Prozent, Angaben gruppiert nach Ost- oder Westdeutschland ")</f>
        <v xml:space="preserve">Tab. 4: Frauen im Betriebsrat in Prozent, Angaben gruppiert nach Ost- oder Westdeutschland </v>
      </c>
    </row>
    <row r="12" spans="1:2" x14ac:dyDescent="0.35">
      <c r="B12" s="4" t="str">
        <f>HYPERLINK("#'5_gewerkschaft'!A2","Tab. 5: Frauen im Betriebsrat in Prozent, Angaben gruppiert nach gewerkschaftlichem Organisationsbereich ")</f>
        <v xml:space="preserve">Tab. 5: Frauen im Betriebsrat in Prozent, Angaben gruppiert nach gewerkschaftlichem Organisationsbereich </v>
      </c>
    </row>
    <row r="13" spans="1:2" x14ac:dyDescent="0.35">
      <c r="B13" s="4" t="str">
        <f>HYPERLINK("#'6_tarif'!A2","Tab. 6: Frauen im Betriebsrat in Prozent, Angaben gruppiert nach Tarifbindung ")</f>
        <v xml:space="preserve">Tab. 6: Frauen im Betriebsrat in Prozent, Angaben gruppiert nach Tarifbindung </v>
      </c>
    </row>
    <row r="14" spans="1:2" x14ac:dyDescent="0.35">
      <c r="B14" s="4" t="str">
        <f>HYPERLINK("#'7_besch_frauen_p_gen_quartile'!A2","Tab. 7: Frauen im Betriebsrat in Prozent, Angaben gruppiert nach Anteil Frauen an Belegschaft ")</f>
        <v xml:space="preserve">Tab. 7: Frauen im Betriebsrat in Prozent, Angaben gruppiert nach Anteil Frauen an Belegschaft </v>
      </c>
    </row>
    <row r="15" spans="1:2" x14ac:dyDescent="0.35">
      <c r="B15" s="4" t="str">
        <f>HYPERLINK("#'8_besch_maenner_p_gen_quartile'!A2","Tab. 8: Frauen im Betriebsrat in Prozent, Angaben gruppiert nach Anteil Männer an Belegschaft ")</f>
        <v xml:space="preserve">Tab. 8: Frauen im Betriebsrat in Prozent, Angaben gruppiert nach Anteil Männer an Belegschaft </v>
      </c>
    </row>
    <row r="16" spans="1:2" x14ac:dyDescent="0.35">
      <c r="B16" s="4" t="str">
        <f>HYPERLINK("#'9_besch_vollz_p_gen_quartile'!A2","Tab. 9: Frauen im Betriebsrat in Prozent, Angaben gruppiert nach Anteil Vollzeitbeschäftigter an Belegschaft ")</f>
        <v xml:space="preserve">Tab. 9: Frauen im Betriebsrat in Prozent, Angaben gruppiert nach Anteil Vollzeitbeschäftigter an Belegschaft </v>
      </c>
    </row>
    <row r="17" spans="2:2" x14ac:dyDescent="0.35">
      <c r="B17" s="4" t="str">
        <f>HYPERLINK("#'10_besch_teilz_p_gen_quartile'!A2","Tab. 10: Frauen im Betriebsrat in Prozent, Angaben gruppiert nach Anteil Teilzeitbeschäftigter an Belegschaft ")</f>
        <v xml:space="preserve">Tab. 10: Frauen im Betriebsrat in Prozent, Angaben gruppiert nach Anteil Teilzeitbeschäftigter an Belegschaft </v>
      </c>
    </row>
    <row r="18" spans="2:2" x14ac:dyDescent="0.35">
      <c r="B18" s="4" t="str">
        <f>HYPERLINK("#'11_besch_mini_p_gen_quartile'!A2","Tab. 11: Frauen im Betriebsrat in Prozent, Angaben gruppiert nach Anteil Minijobs an Belegschaft ")</f>
        <v xml:space="preserve">Tab. 11: Frauen im Betriebsrat in Prozent, Angaben gruppiert nach Anteil Minijobs an Belegschaft </v>
      </c>
    </row>
    <row r="19" spans="2:2" x14ac:dyDescent="0.35">
      <c r="B19" s="4" t="str">
        <f>HYPERLINK("#'12_besch_tz_mini_p_gen_quartile'!A2","Tab. 12: Frauen im Betriebsrat in Prozent, Angaben gruppiert nach Anteil Teilzeit und Minijobs an Belegschaft ")</f>
        <v xml:space="preserve">Tab. 12: Frauen im Betriebsrat in Prozent, Angaben gruppiert nach Anteil Teilzeit und Minijobs an Belegschaft </v>
      </c>
    </row>
    <row r="20" spans="2:2" x14ac:dyDescent="0.35">
      <c r="B20" s="4" t="str">
        <f>HYPERLINK("#'13_besch_befr_p_gen_quartile'!A2","Tab. 13: Frauen im Betriebsrat in Prozent, Angaben gruppiert nach Anteil befristet Beschäftigter an Belegschaft ")</f>
        <v xml:space="preserve">Tab. 13: Frauen im Betriebsrat in Prozent, Angaben gruppiert nach Anteil befristet Beschäftigter an Belegschaft </v>
      </c>
    </row>
    <row r="21" spans="2:2" x14ac:dyDescent="0.35">
      <c r="B21" s="4" t="str">
        <f>HYPERLINK("#'14_besch_migr_p_gen_quartile'!A2","Tab. 14: Frauen im Betriebsrat in Prozent, Angaben gruppiert nach Anteil Beschäftigter mit Migrationshintergrund an Belegschaft ")</f>
        <v xml:space="preserve">Tab. 14: Frauen im Betriebsrat in Prozent, Angaben gruppiert nach Anteil Beschäftigter mit Migrationshintergrund an Belegschaft </v>
      </c>
    </row>
    <row r="22" spans="2:2" x14ac:dyDescent="0.35">
      <c r="B22" s="4" t="str">
        <f>HYPERLINK("#'15_besch_gew_p_gen_quartile'!A2","Tab. 15: Frauen im Betriebsrat in Prozent, Angaben gruppiert nach Anteil von Gewerkschaftsmitgliedern ")</f>
        <v xml:space="preserve">Tab. 15: Frauen im Betriebsrat in Prozent, Angaben gruppiert nach Anteil von Gewerkschaftsmitgliedern </v>
      </c>
    </row>
    <row r="23" spans="2:2" x14ac:dyDescent="0.35">
      <c r="B23" s="4" t="str">
        <f>HYPERLINK("#'16_besch_hochq_p_gen_quartile'!A2","Tab. 16: Frauen im Betriebsrat in Prozent, Angaben gruppiert nach Anteil hochqualifizierter Tätigkeiten an Belegschaft ")</f>
        <v xml:space="preserve">Tab. 16: Frauen im Betriebsrat in Prozent, Angaben gruppiert nach Anteil hochqualifizierter Tätigkeiten an Belegschaft </v>
      </c>
    </row>
    <row r="24" spans="2:2" x14ac:dyDescent="0.35">
      <c r="B24" s="4" t="str">
        <f>HYPERLINK("#'17_besch_beruf_p_gen_quartile'!A2","Tab. 17: Frauen im Betriebsrat in Prozent, Angaben gruppiert nach Anteil mittlerer Tätigkeiten an Belegschaft ")</f>
        <v xml:space="preserve">Tab. 17: Frauen im Betriebsrat in Prozent, Angaben gruppiert nach Anteil mittlerer Tätigkeiten an Belegschaft </v>
      </c>
    </row>
    <row r="25" spans="2:2" x14ac:dyDescent="0.35">
      <c r="B25" s="4" t="str">
        <f>HYPERLINK("#'18_besch_ungel_p_gen_quartile'!A2","Tab. 18: Frauen im Betriebsrat in Prozent, Angaben gruppiert nach Anteil einfacher oder Hilfstätigkeiten an Belegschaft ")</f>
        <v xml:space="preserve">Tab. 18: Frauen im Betriebsrat in Prozent, Angaben gruppiert nach Anteil einfacher oder Hilfstätigkeiten an Belegschaft </v>
      </c>
    </row>
    <row r="26" spans="2:2" x14ac:dyDescent="0.35">
      <c r="B26" s="4" t="str">
        <f>HYPERLINK("#'19_besch_azubi_p_gen_quartile'!A2","Tab. 19: Frauen im Betriebsrat in Prozent, Angaben gruppiert nach Anteil Azubis an Belegschaft ")</f>
        <v xml:space="preserve">Tab. 19: Frauen im Betriebsrat in Prozent, Angaben gruppiert nach Anteil Azubis an Belegschaft </v>
      </c>
    </row>
    <row r="27" spans="2:2" x14ac:dyDescent="0.35">
      <c r="B27" s="4" t="str">
        <f>HYPERLINK("#'20_besch_u30_p_gen_quartile'!A2","Tab. 20: Frauen im Betriebsrat in Prozent, Angaben gruppiert nach Anteil Beschäftigte unter 30 Jahren an Belegschaft ")</f>
        <v xml:space="preserve">Tab. 20: Frauen im Betriebsrat in Prozent, Angaben gruppiert nach Anteil Beschäftigte unter 30 Jahren an Belegschaft </v>
      </c>
    </row>
    <row r="28" spans="2:2" x14ac:dyDescent="0.35">
      <c r="B28" s="4" t="str">
        <f>HYPERLINK("#'21_besch_ue55_p_gen_quartile'!A2","Tab. 21: Frauen im Betriebsrat in Prozent, Angaben gruppiert nach Anteil Beschäftigte über 55 Jahren an Belegschaft ")</f>
        <v xml:space="preserve">Tab. 21: Frauen im Betriebsrat in Prozent, Angaben gruppiert nach Anteil Beschäftigte über 55 Jahren an Belegschaft </v>
      </c>
    </row>
    <row r="33" spans="1:1" x14ac:dyDescent="0.35">
      <c r="A33" s="976" t="s">
        <v>2</v>
      </c>
    </row>
    <row r="34" spans="1:1" x14ac:dyDescent="0.35">
      <c r="A34" s="976" t="s">
        <v>3</v>
      </c>
    </row>
  </sheetData>
  <hyperlinks>
    <hyperlink ref="A33" r:id="rId1" xr:uid="{B35D891F-CB0D-4623-B66F-09D40B0F8941}"/>
    <hyperlink ref="A34" r:id="rId2" xr:uid="{90DC87CC-3F30-4496-82C5-AD35E362A04D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154</v>
      </c>
    </row>
    <row r="3" spans="1:5" x14ac:dyDescent="0.35">
      <c r="A3" s="444"/>
      <c r="B3" s="445" t="s">
        <v>24</v>
      </c>
      <c r="C3" s="1001" t="s">
        <v>25</v>
      </c>
      <c r="D3" s="1002" t="s">
        <v>25</v>
      </c>
      <c r="E3" s="1003" t="s">
        <v>25</v>
      </c>
    </row>
    <row r="4" spans="1:5" ht="29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81</v>
      </c>
      <c r="B5" s="448"/>
      <c r="C5" s="449"/>
      <c r="D5" s="450"/>
      <c r="E5" s="451"/>
    </row>
    <row r="6" spans="1:5" x14ac:dyDescent="0.35">
      <c r="A6" s="452" t="s">
        <v>82</v>
      </c>
      <c r="B6" s="453">
        <v>626</v>
      </c>
      <c r="C6" s="454">
        <v>60.659206309819368</v>
      </c>
      <c r="D6" s="455">
        <v>70.229556141115424</v>
      </c>
      <c r="E6" s="456">
        <v>-9.5562399598962227</v>
      </c>
    </row>
    <row r="7" spans="1:5" x14ac:dyDescent="0.35">
      <c r="A7" s="457" t="s">
        <v>83</v>
      </c>
      <c r="B7" s="458">
        <v>485</v>
      </c>
      <c r="C7" s="459">
        <v>49.601139953902759</v>
      </c>
      <c r="D7" s="460">
        <v>58.436815215702737</v>
      </c>
      <c r="E7" s="461">
        <v>-8.8356752562116743</v>
      </c>
    </row>
    <row r="8" spans="1:5" x14ac:dyDescent="0.35">
      <c r="A8" s="462" t="s">
        <v>84</v>
      </c>
      <c r="B8" s="463">
        <v>652</v>
      </c>
      <c r="C8" s="464">
        <v>36.693807544280773</v>
      </c>
      <c r="D8" s="465">
        <v>38.114207139937058</v>
      </c>
      <c r="E8" s="466">
        <v>-1.4489105469662209</v>
      </c>
    </row>
    <row r="9" spans="1:5" x14ac:dyDescent="0.35">
      <c r="A9" s="467" t="s">
        <v>85</v>
      </c>
      <c r="B9" s="468">
        <v>876</v>
      </c>
      <c r="C9" s="469">
        <v>24.255061901663019</v>
      </c>
      <c r="D9" s="470">
        <v>24.291668795244782</v>
      </c>
      <c r="E9" s="471">
        <v>2.6429744050660311E-2</v>
      </c>
    </row>
    <row r="10" spans="1:5" x14ac:dyDescent="0.35">
      <c r="A10" s="472" t="s">
        <v>21</v>
      </c>
      <c r="B10" s="473">
        <v>2639</v>
      </c>
      <c r="C10" s="474">
        <v>39.590808994129617</v>
      </c>
      <c r="D10" s="475">
        <v>43.635064516459209</v>
      </c>
      <c r="E10" s="476">
        <v>-3.9589867060200139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155</v>
      </c>
    </row>
    <row r="3" spans="1:5" x14ac:dyDescent="0.35">
      <c r="A3" s="485"/>
      <c r="B3" s="486" t="s">
        <v>24</v>
      </c>
      <c r="C3" s="1004" t="s">
        <v>25</v>
      </c>
      <c r="D3" s="1005" t="s">
        <v>25</v>
      </c>
      <c r="E3" s="1006" t="s">
        <v>25</v>
      </c>
    </row>
    <row r="4" spans="1:5" ht="29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800</v>
      </c>
      <c r="C6" s="495">
        <v>23.191881428972419</v>
      </c>
      <c r="D6" s="496">
        <v>23.132907021482978</v>
      </c>
      <c r="E6" s="497">
        <v>0.1085463733954509</v>
      </c>
    </row>
    <row r="7" spans="1:5" x14ac:dyDescent="0.35">
      <c r="A7" s="498" t="s">
        <v>88</v>
      </c>
      <c r="B7" s="499">
        <v>543</v>
      </c>
      <c r="C7" s="500">
        <v>34.972046096141881</v>
      </c>
      <c r="D7" s="501">
        <v>35.676129397816489</v>
      </c>
      <c r="E7" s="502">
        <v>-0.69962773436270764</v>
      </c>
    </row>
    <row r="8" spans="1:5" x14ac:dyDescent="0.35">
      <c r="A8" s="503" t="s">
        <v>89</v>
      </c>
      <c r="B8" s="504">
        <v>700</v>
      </c>
      <c r="C8" s="505">
        <v>47.467456518363541</v>
      </c>
      <c r="D8" s="506">
        <v>54.073008137355068</v>
      </c>
      <c r="E8" s="507">
        <v>-6.3903499471127594</v>
      </c>
    </row>
    <row r="9" spans="1:5" x14ac:dyDescent="0.35">
      <c r="A9" s="508" t="s">
        <v>90</v>
      </c>
      <c r="B9" s="509">
        <v>591</v>
      </c>
      <c r="C9" s="510">
        <v>61.603706314657607</v>
      </c>
      <c r="D9" s="511">
        <v>72.549043620894963</v>
      </c>
      <c r="E9" s="512">
        <v>-10.94533729616683</v>
      </c>
    </row>
    <row r="10" spans="1:5" x14ac:dyDescent="0.35">
      <c r="A10" s="513" t="s">
        <v>21</v>
      </c>
      <c r="B10" s="514">
        <v>2634</v>
      </c>
      <c r="C10" s="515">
        <v>39.474096182698759</v>
      </c>
      <c r="D10" s="516">
        <v>43.603170567959467</v>
      </c>
      <c r="E10" s="517">
        <v>-3.961968592536107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7" t="s">
        <v>25</v>
      </c>
      <c r="D3" s="1008" t="s">
        <v>25</v>
      </c>
      <c r="E3" s="1009" t="s">
        <v>25</v>
      </c>
    </row>
    <row r="4" spans="1:5" ht="29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93</v>
      </c>
      <c r="B6" s="535">
        <v>1233</v>
      </c>
      <c r="C6" s="536">
        <v>34.508245663704827</v>
      </c>
      <c r="D6" s="537">
        <v>37.034467221131081</v>
      </c>
      <c r="E6" s="538">
        <v>-2.3549343727848768</v>
      </c>
    </row>
    <row r="7" spans="1:5" x14ac:dyDescent="0.35">
      <c r="A7" s="539" t="s">
        <v>94</v>
      </c>
      <c r="B7" s="540">
        <v>422</v>
      </c>
      <c r="C7" s="541">
        <v>37.487734072668232</v>
      </c>
      <c r="D7" s="542">
        <v>39.325301032166173</v>
      </c>
      <c r="E7" s="543">
        <v>-1.8568039304563</v>
      </c>
    </row>
    <row r="8" spans="1:5" x14ac:dyDescent="0.35">
      <c r="A8" s="544" t="s">
        <v>95</v>
      </c>
      <c r="B8" s="545">
        <v>330</v>
      </c>
      <c r="C8" s="546">
        <v>42.619587661213828</v>
      </c>
      <c r="D8" s="547">
        <v>47.088771074444281</v>
      </c>
      <c r="E8" s="548">
        <v>-4.035617414707068</v>
      </c>
    </row>
    <row r="9" spans="1:5" x14ac:dyDescent="0.35">
      <c r="A9" s="549" t="s">
        <v>96</v>
      </c>
      <c r="B9" s="550">
        <v>659</v>
      </c>
      <c r="C9" s="551">
        <v>48.646134921550399</v>
      </c>
      <c r="D9" s="552">
        <v>57.201557829472883</v>
      </c>
      <c r="E9" s="553">
        <v>-8.4485669058268176</v>
      </c>
    </row>
    <row r="10" spans="1:5" x14ac:dyDescent="0.35">
      <c r="A10" s="554" t="s">
        <v>21</v>
      </c>
      <c r="B10" s="555">
        <v>2644</v>
      </c>
      <c r="C10" s="556">
        <v>39.511282862277859</v>
      </c>
      <c r="D10" s="557">
        <v>43.702072463162963</v>
      </c>
      <c r="E10" s="558">
        <v>-4.0279267090132826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97</v>
      </c>
    </row>
    <row r="3" spans="1:5" x14ac:dyDescent="0.35">
      <c r="A3" s="567"/>
      <c r="B3" s="568" t="s">
        <v>24</v>
      </c>
      <c r="C3" s="1010" t="s">
        <v>25</v>
      </c>
      <c r="D3" s="1011" t="s">
        <v>25</v>
      </c>
      <c r="E3" s="1012" t="s">
        <v>25</v>
      </c>
    </row>
    <row r="4" spans="1:5" ht="29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98</v>
      </c>
      <c r="B5" s="571"/>
      <c r="C5" s="572"/>
      <c r="D5" s="573"/>
      <c r="E5" s="574"/>
    </row>
    <row r="6" spans="1:5" x14ac:dyDescent="0.35">
      <c r="A6" s="575" t="s">
        <v>87</v>
      </c>
      <c r="B6" s="576">
        <v>672</v>
      </c>
      <c r="C6" s="577">
        <v>22.470709156295719</v>
      </c>
      <c r="D6" s="578">
        <v>21.791782487182662</v>
      </c>
      <c r="E6" s="579">
        <v>0.73034236349997372</v>
      </c>
    </row>
    <row r="7" spans="1:5" x14ac:dyDescent="0.35">
      <c r="A7" s="580" t="s">
        <v>99</v>
      </c>
      <c r="B7" s="581">
        <v>804</v>
      </c>
      <c r="C7" s="582">
        <v>34.156266704098933</v>
      </c>
      <c r="D7" s="583">
        <v>35.567266201198308</v>
      </c>
      <c r="E7" s="584">
        <v>-1.2019385088472621</v>
      </c>
    </row>
    <row r="8" spans="1:5" x14ac:dyDescent="0.35">
      <c r="A8" s="585" t="s">
        <v>100</v>
      </c>
      <c r="B8" s="586">
        <v>527</v>
      </c>
      <c r="C8" s="587">
        <v>48.992499730684287</v>
      </c>
      <c r="D8" s="588">
        <v>57.324103045629968</v>
      </c>
      <c r="E8" s="589">
        <v>-8.3316033074714912</v>
      </c>
    </row>
    <row r="9" spans="1:5" x14ac:dyDescent="0.35">
      <c r="A9" s="590" t="s">
        <v>101</v>
      </c>
      <c r="B9" s="591">
        <v>604</v>
      </c>
      <c r="C9" s="592">
        <v>61.747878578087622</v>
      </c>
      <c r="D9" s="593">
        <v>72.092058021315282</v>
      </c>
      <c r="E9" s="594">
        <v>-10.344179433237709</v>
      </c>
    </row>
    <row r="10" spans="1:5" x14ac:dyDescent="0.35">
      <c r="A10" s="595" t="s">
        <v>21</v>
      </c>
      <c r="B10" s="596">
        <v>2607</v>
      </c>
      <c r="C10" s="597">
        <v>39.39270554206643</v>
      </c>
      <c r="D10" s="598">
        <v>43.500800358313057</v>
      </c>
      <c r="E10" s="599">
        <v>-3.9399704537497091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156</v>
      </c>
    </row>
    <row r="3" spans="1:5" x14ac:dyDescent="0.35">
      <c r="A3" s="608"/>
      <c r="B3" s="609" t="s">
        <v>24</v>
      </c>
      <c r="C3" s="1013" t="s">
        <v>25</v>
      </c>
      <c r="D3" s="1014" t="s">
        <v>25</v>
      </c>
      <c r="E3" s="1015" t="s">
        <v>25</v>
      </c>
    </row>
    <row r="4" spans="1:5" ht="29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102</v>
      </c>
      <c r="B5" s="612"/>
      <c r="C5" s="613"/>
      <c r="D5" s="614"/>
      <c r="E5" s="615"/>
    </row>
    <row r="6" spans="1:5" x14ac:dyDescent="0.35">
      <c r="A6" s="616" t="s">
        <v>93</v>
      </c>
      <c r="B6" s="617">
        <v>729</v>
      </c>
      <c r="C6" s="618">
        <v>35.767859861552367</v>
      </c>
      <c r="D6" s="619">
        <v>39.348995998050761</v>
      </c>
      <c r="E6" s="620">
        <v>-3.381032788357849</v>
      </c>
    </row>
    <row r="7" spans="1:5" x14ac:dyDescent="0.35">
      <c r="A7" s="621" t="s">
        <v>103</v>
      </c>
      <c r="B7" s="622">
        <v>566</v>
      </c>
      <c r="C7" s="623">
        <v>36.806983538105413</v>
      </c>
      <c r="D7" s="624">
        <v>38.265918839518243</v>
      </c>
      <c r="E7" s="625">
        <v>-1.31511460958382</v>
      </c>
    </row>
    <row r="8" spans="1:5" x14ac:dyDescent="0.35">
      <c r="A8" s="626" t="s">
        <v>104</v>
      </c>
      <c r="B8" s="627">
        <v>629</v>
      </c>
      <c r="C8" s="628">
        <v>39.035750555390209</v>
      </c>
      <c r="D8" s="629">
        <v>43.496160034408433</v>
      </c>
      <c r="E8" s="630">
        <v>-4.3542800085629958</v>
      </c>
    </row>
    <row r="9" spans="1:5" x14ac:dyDescent="0.35">
      <c r="A9" s="631" t="s">
        <v>105</v>
      </c>
      <c r="B9" s="632">
        <v>675</v>
      </c>
      <c r="C9" s="633">
        <v>46.045736741673871</v>
      </c>
      <c r="D9" s="634">
        <v>53.110130028664273</v>
      </c>
      <c r="E9" s="635">
        <v>-7.052773681384692</v>
      </c>
    </row>
    <row r="10" spans="1:5" x14ac:dyDescent="0.35">
      <c r="A10" s="636" t="s">
        <v>21</v>
      </c>
      <c r="B10" s="637">
        <v>2599</v>
      </c>
      <c r="C10" s="638">
        <v>39.350635004546611</v>
      </c>
      <c r="D10" s="639">
        <v>43.617173257514011</v>
      </c>
      <c r="E10" s="640">
        <v>-4.125667494118904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149</v>
      </c>
    </row>
    <row r="3" spans="1:5" x14ac:dyDescent="0.35">
      <c r="A3" s="649"/>
      <c r="B3" s="650" t="s">
        <v>24</v>
      </c>
      <c r="C3" s="1016" t="s">
        <v>25</v>
      </c>
      <c r="D3" s="1017" t="s">
        <v>25</v>
      </c>
      <c r="E3" s="1018" t="s">
        <v>25</v>
      </c>
    </row>
    <row r="4" spans="1:5" ht="29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106</v>
      </c>
      <c r="B5" s="653"/>
      <c r="C5" s="654"/>
      <c r="D5" s="655"/>
      <c r="E5" s="656"/>
    </row>
    <row r="6" spans="1:5" x14ac:dyDescent="0.35">
      <c r="A6" s="657" t="s">
        <v>107</v>
      </c>
      <c r="B6" s="658">
        <v>480</v>
      </c>
      <c r="C6" s="659">
        <v>38.343494688427057</v>
      </c>
      <c r="D6" s="660">
        <v>43.379224840664918</v>
      </c>
      <c r="E6" s="661">
        <v>-4.9659717421963094</v>
      </c>
    </row>
    <row r="7" spans="1:5" x14ac:dyDescent="0.35">
      <c r="A7" s="662" t="s">
        <v>108</v>
      </c>
      <c r="B7" s="663">
        <v>529</v>
      </c>
      <c r="C7" s="664">
        <v>40.639788410120822</v>
      </c>
      <c r="D7" s="665">
        <v>42.781116193486078</v>
      </c>
      <c r="E7" s="666">
        <v>-2.1413277692843469</v>
      </c>
    </row>
    <row r="8" spans="1:5" x14ac:dyDescent="0.35">
      <c r="A8" s="667" t="s">
        <v>109</v>
      </c>
      <c r="B8" s="668">
        <v>673</v>
      </c>
      <c r="C8" s="669">
        <v>40.762130763605427</v>
      </c>
      <c r="D8" s="670">
        <v>45.323145812601268</v>
      </c>
      <c r="E8" s="671">
        <v>-4.5412272443753974</v>
      </c>
    </row>
    <row r="9" spans="1:5" x14ac:dyDescent="0.35">
      <c r="A9" s="672" t="s">
        <v>110</v>
      </c>
      <c r="B9" s="673">
        <v>743</v>
      </c>
      <c r="C9" s="674">
        <v>38.949424647014013</v>
      </c>
      <c r="D9" s="675">
        <v>42.839774881376123</v>
      </c>
      <c r="E9" s="676">
        <v>-3.7377260048923562</v>
      </c>
    </row>
    <row r="10" spans="1:5" x14ac:dyDescent="0.35">
      <c r="A10" s="677" t="s">
        <v>21</v>
      </c>
      <c r="B10" s="678">
        <v>2425</v>
      </c>
      <c r="C10" s="679">
        <v>39.699526434287428</v>
      </c>
      <c r="D10" s="680">
        <v>43.618655823763397</v>
      </c>
      <c r="E10" s="681">
        <v>-3.845541110156637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150</v>
      </c>
    </row>
    <row r="3" spans="1:5" x14ac:dyDescent="0.35">
      <c r="A3" s="690"/>
      <c r="B3" s="691" t="s">
        <v>24</v>
      </c>
      <c r="C3" s="1019" t="s">
        <v>25</v>
      </c>
      <c r="D3" s="1020" t="s">
        <v>25</v>
      </c>
      <c r="E3" s="1021" t="s">
        <v>25</v>
      </c>
    </row>
    <row r="4" spans="1:5" ht="29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111</v>
      </c>
      <c r="B5" s="694"/>
      <c r="C5" s="695"/>
      <c r="D5" s="696"/>
      <c r="E5" s="697"/>
    </row>
    <row r="6" spans="1:5" x14ac:dyDescent="0.35">
      <c r="A6" s="698" t="s">
        <v>112</v>
      </c>
      <c r="B6" s="699">
        <v>469</v>
      </c>
      <c r="C6" s="700">
        <v>45.344381652001843</v>
      </c>
      <c r="D6" s="701">
        <v>51.88380849790002</v>
      </c>
      <c r="E6" s="702">
        <v>-6.6003289996553924</v>
      </c>
    </row>
    <row r="7" spans="1:5" x14ac:dyDescent="0.35">
      <c r="A7" s="703" t="s">
        <v>113</v>
      </c>
      <c r="B7" s="704">
        <v>598</v>
      </c>
      <c r="C7" s="705">
        <v>46.47903864229275</v>
      </c>
      <c r="D7" s="706">
        <v>51.321565999116153</v>
      </c>
      <c r="E7" s="707">
        <v>-4.7400105780123676</v>
      </c>
    </row>
    <row r="8" spans="1:5" x14ac:dyDescent="0.35">
      <c r="A8" s="708" t="s">
        <v>114</v>
      </c>
      <c r="B8" s="709">
        <v>605</v>
      </c>
      <c r="C8" s="710">
        <v>38.243645846595591</v>
      </c>
      <c r="D8" s="711">
        <v>43.656199324365872</v>
      </c>
      <c r="E8" s="712">
        <v>-5.0508394756895862</v>
      </c>
    </row>
    <row r="9" spans="1:5" x14ac:dyDescent="0.35">
      <c r="A9" s="713" t="s">
        <v>115</v>
      </c>
      <c r="B9" s="714">
        <v>664</v>
      </c>
      <c r="C9" s="715">
        <v>28.966341430527532</v>
      </c>
      <c r="D9" s="716">
        <v>29.910288821877799</v>
      </c>
      <c r="E9" s="717">
        <v>-0.90387421206849905</v>
      </c>
    </row>
    <row r="10" spans="1:5" x14ac:dyDescent="0.35">
      <c r="A10" s="718" t="s">
        <v>21</v>
      </c>
      <c r="B10" s="719">
        <v>2336</v>
      </c>
      <c r="C10" s="720">
        <v>39.068759637604757</v>
      </c>
      <c r="D10" s="721">
        <v>43.276609028051887</v>
      </c>
      <c r="E10" s="722">
        <v>-4.0850636930990776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151</v>
      </c>
    </row>
    <row r="3" spans="1:5" x14ac:dyDescent="0.35">
      <c r="A3" s="731"/>
      <c r="B3" s="732" t="s">
        <v>24</v>
      </c>
      <c r="C3" s="1022" t="s">
        <v>25</v>
      </c>
      <c r="D3" s="1023" t="s">
        <v>25</v>
      </c>
      <c r="E3" s="1024" t="s">
        <v>25</v>
      </c>
    </row>
    <row r="4" spans="1:5" ht="29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116</v>
      </c>
      <c r="B5" s="735"/>
      <c r="C5" s="736"/>
      <c r="D5" s="737"/>
      <c r="E5" s="738"/>
    </row>
    <row r="6" spans="1:5" x14ac:dyDescent="0.35">
      <c r="A6" s="739" t="s">
        <v>117</v>
      </c>
      <c r="B6" s="740">
        <v>729</v>
      </c>
      <c r="C6" s="741">
        <v>43.82869035099683</v>
      </c>
      <c r="D6" s="742">
        <v>49.029479191824457</v>
      </c>
      <c r="E6" s="743">
        <v>-4.8717570342681391</v>
      </c>
    </row>
    <row r="7" spans="1:5" x14ac:dyDescent="0.35">
      <c r="A7" s="744" t="s">
        <v>118</v>
      </c>
      <c r="B7" s="745">
        <v>656</v>
      </c>
      <c r="C7" s="746">
        <v>33.501440967244697</v>
      </c>
      <c r="D7" s="747">
        <v>37.57594146308422</v>
      </c>
      <c r="E7" s="748">
        <v>-4.0599354502265976</v>
      </c>
    </row>
    <row r="8" spans="1:5" x14ac:dyDescent="0.35">
      <c r="A8" s="749" t="s">
        <v>119</v>
      </c>
      <c r="B8" s="750">
        <v>652</v>
      </c>
      <c r="C8" s="751">
        <v>37.877499474174023</v>
      </c>
      <c r="D8" s="752">
        <v>42.355619040261082</v>
      </c>
      <c r="E8" s="753">
        <v>-4.4832849359093103</v>
      </c>
    </row>
    <row r="9" spans="1:5" x14ac:dyDescent="0.35">
      <c r="A9" s="754" t="s">
        <v>120</v>
      </c>
      <c r="B9" s="755">
        <v>593</v>
      </c>
      <c r="C9" s="756">
        <v>44.602055840515639</v>
      </c>
      <c r="D9" s="757">
        <v>46.652545720328717</v>
      </c>
      <c r="E9" s="758">
        <v>-2.2709289029214101</v>
      </c>
    </row>
    <row r="10" spans="1:5" x14ac:dyDescent="0.35">
      <c r="A10" s="759" t="s">
        <v>21</v>
      </c>
      <c r="B10" s="760">
        <v>2630</v>
      </c>
      <c r="C10" s="761">
        <v>39.844945508461699</v>
      </c>
      <c r="D10" s="762">
        <v>43.959748414311711</v>
      </c>
      <c r="E10" s="763">
        <v>-4.0628877113697177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152</v>
      </c>
    </row>
    <row r="3" spans="1:5" x14ac:dyDescent="0.35">
      <c r="A3" s="772"/>
      <c r="B3" s="773" t="s">
        <v>24</v>
      </c>
      <c r="C3" s="1025" t="s">
        <v>25</v>
      </c>
      <c r="D3" s="1026" t="s">
        <v>25</v>
      </c>
      <c r="E3" s="1027" t="s">
        <v>25</v>
      </c>
    </row>
    <row r="4" spans="1:5" ht="29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121</v>
      </c>
      <c r="B5" s="776"/>
      <c r="C5" s="777"/>
      <c r="D5" s="778"/>
      <c r="E5" s="779"/>
    </row>
    <row r="6" spans="1:5" x14ac:dyDescent="0.35">
      <c r="A6" s="780" t="s">
        <v>122</v>
      </c>
      <c r="B6" s="781">
        <v>664</v>
      </c>
      <c r="C6" s="782">
        <v>43.45992813526437</v>
      </c>
      <c r="D6" s="783">
        <v>47.160019294916978</v>
      </c>
      <c r="E6" s="784">
        <v>-3.7506024301907619</v>
      </c>
    </row>
    <row r="7" spans="1:5" x14ac:dyDescent="0.35">
      <c r="A7" s="785" t="s">
        <v>123</v>
      </c>
      <c r="B7" s="786">
        <v>653</v>
      </c>
      <c r="C7" s="787">
        <v>42.679568136182652</v>
      </c>
      <c r="D7" s="788">
        <v>46.388606218140048</v>
      </c>
      <c r="E7" s="789">
        <v>-3.7272843381531571</v>
      </c>
    </row>
    <row r="8" spans="1:5" x14ac:dyDescent="0.35">
      <c r="A8" s="790" t="s">
        <v>83</v>
      </c>
      <c r="B8" s="791">
        <v>597</v>
      </c>
      <c r="C8" s="792">
        <v>38.198877171169997</v>
      </c>
      <c r="D8" s="793">
        <v>43.348594731611193</v>
      </c>
      <c r="E8" s="794">
        <v>-5.1883921298508477</v>
      </c>
    </row>
    <row r="9" spans="1:5" x14ac:dyDescent="0.35">
      <c r="A9" s="795" t="s">
        <v>124</v>
      </c>
      <c r="B9" s="796">
        <v>691</v>
      </c>
      <c r="C9" s="797">
        <v>35.451908772041577</v>
      </c>
      <c r="D9" s="798">
        <v>39.108024813461938</v>
      </c>
      <c r="E9" s="799">
        <v>-3.3286611429142741</v>
      </c>
    </row>
    <row r="10" spans="1:5" x14ac:dyDescent="0.35">
      <c r="A10" s="800" t="s">
        <v>21</v>
      </c>
      <c r="B10" s="801">
        <v>2605</v>
      </c>
      <c r="C10" s="802">
        <v>39.741822111762879</v>
      </c>
      <c r="D10" s="803">
        <v>43.78356238247747</v>
      </c>
      <c r="E10" s="804">
        <v>-3.957230344738309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153</v>
      </c>
    </row>
    <row r="3" spans="1:5" x14ac:dyDescent="0.35">
      <c r="A3" s="813"/>
      <c r="B3" s="814" t="s">
        <v>24</v>
      </c>
      <c r="C3" s="1028" t="s">
        <v>25</v>
      </c>
      <c r="D3" s="1029" t="s">
        <v>25</v>
      </c>
      <c r="E3" s="1030" t="s">
        <v>25</v>
      </c>
    </row>
    <row r="4" spans="1:5" ht="29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125</v>
      </c>
      <c r="B5" s="817"/>
      <c r="C5" s="818"/>
      <c r="D5" s="819"/>
      <c r="E5" s="820"/>
    </row>
    <row r="6" spans="1:5" x14ac:dyDescent="0.35">
      <c r="A6" s="821" t="s">
        <v>93</v>
      </c>
      <c r="B6" s="822">
        <v>665</v>
      </c>
      <c r="C6" s="823">
        <v>36.400981129012273</v>
      </c>
      <c r="D6" s="824">
        <v>38.738230633309463</v>
      </c>
      <c r="E6" s="825">
        <v>-2.294315594116525</v>
      </c>
    </row>
    <row r="7" spans="1:5" x14ac:dyDescent="0.35">
      <c r="A7" s="826" t="s">
        <v>126</v>
      </c>
      <c r="B7" s="827">
        <v>566</v>
      </c>
      <c r="C7" s="828">
        <v>37.547033888802723</v>
      </c>
      <c r="D7" s="829">
        <v>41.188969598404938</v>
      </c>
      <c r="E7" s="830">
        <v>-3.6022428393257262</v>
      </c>
    </row>
    <row r="8" spans="1:5" x14ac:dyDescent="0.35">
      <c r="A8" s="831" t="s">
        <v>127</v>
      </c>
      <c r="B8" s="832">
        <v>626</v>
      </c>
      <c r="C8" s="833">
        <v>41.947738610568287</v>
      </c>
      <c r="D8" s="834">
        <v>48.328884084327491</v>
      </c>
      <c r="E8" s="835">
        <v>-6.0037437064113632</v>
      </c>
    </row>
    <row r="9" spans="1:5" x14ac:dyDescent="0.35">
      <c r="A9" s="836" t="s">
        <v>128</v>
      </c>
      <c r="B9" s="837">
        <v>767</v>
      </c>
      <c r="C9" s="838">
        <v>42.780912802482582</v>
      </c>
      <c r="D9" s="839">
        <v>47.145392493214587</v>
      </c>
      <c r="E9" s="840">
        <v>-4.4302352609880158</v>
      </c>
    </row>
    <row r="10" spans="1:5" x14ac:dyDescent="0.35">
      <c r="A10" s="841" t="s">
        <v>21</v>
      </c>
      <c r="B10" s="842">
        <v>2624</v>
      </c>
      <c r="C10" s="843">
        <v>39.787863132316069</v>
      </c>
      <c r="D10" s="844">
        <v>43.921277165617077</v>
      </c>
      <c r="E10" s="845">
        <v>-4.0492088034836922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7" t="s">
        <v>25</v>
      </c>
      <c r="D3" s="978" t="s">
        <v>25</v>
      </c>
      <c r="E3" s="979" t="s">
        <v>25</v>
      </c>
    </row>
    <row r="4" spans="1:5" ht="29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14</v>
      </c>
      <c r="C6" s="16" t="s">
        <v>146</v>
      </c>
      <c r="D6" s="17" t="s">
        <v>146</v>
      </c>
      <c r="E6" s="18" t="s">
        <v>146</v>
      </c>
    </row>
    <row r="7" spans="1:5" x14ac:dyDescent="0.35">
      <c r="A7" s="19" t="s">
        <v>12</v>
      </c>
      <c r="B7" s="20">
        <v>807</v>
      </c>
      <c r="C7" s="21">
        <v>26.51529887963062</v>
      </c>
      <c r="D7" s="22">
        <v>25.710615481748508</v>
      </c>
      <c r="E7" s="23">
        <v>0.8201066228991627</v>
      </c>
    </row>
    <row r="8" spans="1:5" x14ac:dyDescent="0.35">
      <c r="A8" s="24" t="s">
        <v>13</v>
      </c>
      <c r="B8" s="25">
        <v>78</v>
      </c>
      <c r="C8" s="26">
        <v>17.108354666493391</v>
      </c>
      <c r="D8" s="27">
        <v>16.055262916898851</v>
      </c>
      <c r="E8" s="28">
        <v>1.6980157869908821</v>
      </c>
    </row>
    <row r="9" spans="1:5" x14ac:dyDescent="0.35">
      <c r="A9" s="29" t="s">
        <v>14</v>
      </c>
      <c r="B9" s="30">
        <v>432</v>
      </c>
      <c r="C9" s="31">
        <v>37.726492113608003</v>
      </c>
      <c r="D9" s="32">
        <v>40.488130924349498</v>
      </c>
      <c r="E9" s="33">
        <v>-2.7761278757718029</v>
      </c>
    </row>
    <row r="10" spans="1:5" x14ac:dyDescent="0.35">
      <c r="A10" s="34" t="s">
        <v>15</v>
      </c>
      <c r="B10" s="35">
        <v>82</v>
      </c>
      <c r="C10" s="36">
        <v>43.002465805028997</v>
      </c>
      <c r="D10" s="37">
        <v>44.098098875664007</v>
      </c>
      <c r="E10" s="38">
        <v>-1.2606420602081729</v>
      </c>
    </row>
    <row r="11" spans="1:5" x14ac:dyDescent="0.35">
      <c r="A11" s="39" t="s">
        <v>16</v>
      </c>
      <c r="B11" s="40">
        <v>122</v>
      </c>
      <c r="C11" s="41">
        <v>47.054921384969397</v>
      </c>
      <c r="D11" s="42">
        <v>55.219609350070662</v>
      </c>
      <c r="E11" s="43">
        <v>-8.1231482291933244</v>
      </c>
    </row>
    <row r="12" spans="1:5" x14ac:dyDescent="0.35">
      <c r="A12" s="44" t="s">
        <v>17</v>
      </c>
      <c r="B12" s="45">
        <v>273</v>
      </c>
      <c r="C12" s="46">
        <v>41.031152826884501</v>
      </c>
      <c r="D12" s="47">
        <v>45.355930832578217</v>
      </c>
      <c r="E12" s="48">
        <v>-4.3247780310633352</v>
      </c>
    </row>
    <row r="13" spans="1:5" x14ac:dyDescent="0.35">
      <c r="A13" s="49" t="s">
        <v>18</v>
      </c>
      <c r="B13" s="50">
        <v>722</v>
      </c>
      <c r="C13" s="51">
        <v>59.702835860913247</v>
      </c>
      <c r="D13" s="52">
        <v>72.055214628297207</v>
      </c>
      <c r="E13" s="53">
        <v>-12.412915021984199</v>
      </c>
    </row>
    <row r="14" spans="1:5" x14ac:dyDescent="0.35">
      <c r="A14" s="54" t="s">
        <v>19</v>
      </c>
      <c r="B14" s="55">
        <v>157</v>
      </c>
      <c r="C14" s="56">
        <v>54.129137269173917</v>
      </c>
      <c r="D14" s="57">
        <v>58.869212767579199</v>
      </c>
      <c r="E14" s="58">
        <v>-4.7448950060803163</v>
      </c>
    </row>
    <row r="15" spans="1:5" x14ac:dyDescent="0.35">
      <c r="A15" s="59" t="s">
        <v>20</v>
      </c>
      <c r="B15" s="60">
        <v>22</v>
      </c>
      <c r="C15" s="61">
        <v>57.023392158473712</v>
      </c>
      <c r="D15" s="62">
        <v>59.475243408853757</v>
      </c>
      <c r="E15" s="63">
        <v>-2.4518512544579192</v>
      </c>
    </row>
    <row r="16" spans="1:5" x14ac:dyDescent="0.35">
      <c r="A16" s="64" t="s">
        <v>21</v>
      </c>
      <c r="B16" s="65">
        <v>2709</v>
      </c>
      <c r="C16" s="66">
        <v>39.759740880518812</v>
      </c>
      <c r="D16" s="67">
        <v>43.953244178638087</v>
      </c>
      <c r="E16" s="68">
        <v>-4.1006946637629538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1" t="s">
        <v>25</v>
      </c>
      <c r="D3" s="1032" t="s">
        <v>25</v>
      </c>
      <c r="E3" s="1033" t="s">
        <v>25</v>
      </c>
    </row>
    <row r="4" spans="1:5" ht="29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131</v>
      </c>
      <c r="B6" s="863">
        <v>721</v>
      </c>
      <c r="C6" s="864">
        <v>42.051773921575823</v>
      </c>
      <c r="D6" s="865">
        <v>47.073088436122461</v>
      </c>
      <c r="E6" s="866">
        <v>-4.9132347415548177</v>
      </c>
    </row>
    <row r="7" spans="1:5" x14ac:dyDescent="0.35">
      <c r="A7" s="867" t="s">
        <v>132</v>
      </c>
      <c r="B7" s="868">
        <v>626</v>
      </c>
      <c r="C7" s="869">
        <v>39.743666511812883</v>
      </c>
      <c r="D7" s="870">
        <v>44.896454836235549</v>
      </c>
      <c r="E7" s="871">
        <v>-5.254212420429881</v>
      </c>
    </row>
    <row r="8" spans="1:5" x14ac:dyDescent="0.35">
      <c r="A8" s="872" t="s">
        <v>133</v>
      </c>
      <c r="B8" s="873">
        <v>627</v>
      </c>
      <c r="C8" s="874">
        <v>39.597568105300653</v>
      </c>
      <c r="D8" s="875">
        <v>43.267179078542682</v>
      </c>
      <c r="E8" s="876">
        <v>-3.5042500427860852</v>
      </c>
    </row>
    <row r="9" spans="1:5" x14ac:dyDescent="0.35">
      <c r="A9" s="877" t="s">
        <v>134</v>
      </c>
      <c r="B9" s="878">
        <v>708</v>
      </c>
      <c r="C9" s="879">
        <v>37.401087662046052</v>
      </c>
      <c r="D9" s="880">
        <v>40.291565907407268</v>
      </c>
      <c r="E9" s="881">
        <v>-2.7218696671760871</v>
      </c>
    </row>
    <row r="10" spans="1:5" x14ac:dyDescent="0.35">
      <c r="A10" s="882" t="s">
        <v>21</v>
      </c>
      <c r="B10" s="883">
        <v>2682</v>
      </c>
      <c r="C10" s="884">
        <v>39.681232126172773</v>
      </c>
      <c r="D10" s="885">
        <v>43.842258807217803</v>
      </c>
      <c r="E10" s="886">
        <v>-4.0690422692907697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135</v>
      </c>
    </row>
    <row r="3" spans="1:5" x14ac:dyDescent="0.35">
      <c r="A3" s="895"/>
      <c r="B3" s="896" t="s">
        <v>24</v>
      </c>
      <c r="C3" s="1034" t="s">
        <v>25</v>
      </c>
      <c r="D3" s="1035" t="s">
        <v>25</v>
      </c>
      <c r="E3" s="1036" t="s">
        <v>25</v>
      </c>
    </row>
    <row r="4" spans="1:5" ht="29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136</v>
      </c>
      <c r="B5" s="899"/>
      <c r="C5" s="900"/>
      <c r="D5" s="901"/>
      <c r="E5" s="902"/>
    </row>
    <row r="6" spans="1:5" x14ac:dyDescent="0.35">
      <c r="A6" s="903" t="s">
        <v>87</v>
      </c>
      <c r="B6" s="904">
        <v>520</v>
      </c>
      <c r="C6" s="905">
        <v>38.295839670004028</v>
      </c>
      <c r="D6" s="906">
        <v>41.281575035640323</v>
      </c>
      <c r="E6" s="907">
        <v>-2.8883610103729902</v>
      </c>
    </row>
    <row r="7" spans="1:5" x14ac:dyDescent="0.35">
      <c r="A7" s="908" t="s">
        <v>137</v>
      </c>
      <c r="B7" s="909">
        <v>709</v>
      </c>
      <c r="C7" s="910">
        <v>36.891584469306522</v>
      </c>
      <c r="D7" s="911">
        <v>41.429204843737949</v>
      </c>
      <c r="E7" s="912">
        <v>-4.4525552457805349</v>
      </c>
    </row>
    <row r="8" spans="1:5" x14ac:dyDescent="0.35">
      <c r="A8" s="913" t="s">
        <v>138</v>
      </c>
      <c r="B8" s="914">
        <v>496</v>
      </c>
      <c r="C8" s="915">
        <v>40.538556463923904</v>
      </c>
      <c r="D8" s="916">
        <v>44.031686520103577</v>
      </c>
      <c r="E8" s="917">
        <v>-3.4609547998414718</v>
      </c>
    </row>
    <row r="9" spans="1:5" x14ac:dyDescent="0.35">
      <c r="A9" s="918" t="s">
        <v>139</v>
      </c>
      <c r="B9" s="919">
        <v>784</v>
      </c>
      <c r="C9" s="920">
        <v>42.240647882185129</v>
      </c>
      <c r="D9" s="921">
        <v>46.814042146220153</v>
      </c>
      <c r="E9" s="922">
        <v>-4.5523611776123101</v>
      </c>
    </row>
    <row r="10" spans="1:5" x14ac:dyDescent="0.35">
      <c r="A10" s="923" t="s">
        <v>21</v>
      </c>
      <c r="B10" s="924">
        <v>2509</v>
      </c>
      <c r="C10" s="925">
        <v>39.53795977114865</v>
      </c>
      <c r="D10" s="926">
        <v>43.549453613880551</v>
      </c>
      <c r="E10" s="927">
        <v>-3.9476280695066288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7" t="s">
        <v>25</v>
      </c>
      <c r="D3" s="1038" t="s">
        <v>25</v>
      </c>
      <c r="E3" s="1039" t="s">
        <v>25</v>
      </c>
    </row>
    <row r="4" spans="1:5" ht="29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142</v>
      </c>
      <c r="B6" s="945">
        <v>605</v>
      </c>
      <c r="C6" s="946">
        <v>39.928099525911939</v>
      </c>
      <c r="D6" s="947">
        <v>43.10378937922539</v>
      </c>
      <c r="E6" s="948">
        <v>-3.0348718341933192</v>
      </c>
    </row>
    <row r="7" spans="1:5" x14ac:dyDescent="0.35">
      <c r="A7" s="949" t="s">
        <v>143</v>
      </c>
      <c r="B7" s="950">
        <v>710</v>
      </c>
      <c r="C7" s="951">
        <v>39.088865830466567</v>
      </c>
      <c r="D7" s="952">
        <v>43.701182717362627</v>
      </c>
      <c r="E7" s="953">
        <v>-4.6455872814861854</v>
      </c>
    </row>
    <row r="8" spans="1:5" x14ac:dyDescent="0.35">
      <c r="A8" s="954" t="s">
        <v>144</v>
      </c>
      <c r="B8" s="955">
        <v>613</v>
      </c>
      <c r="C8" s="956">
        <v>39.853022295732053</v>
      </c>
      <c r="D8" s="957">
        <v>44.986966978636659</v>
      </c>
      <c r="E8" s="958">
        <v>-5.0470088281100782</v>
      </c>
    </row>
    <row r="9" spans="1:5" x14ac:dyDescent="0.35">
      <c r="A9" s="959" t="s">
        <v>145</v>
      </c>
      <c r="B9" s="960">
        <v>616</v>
      </c>
      <c r="C9" s="961">
        <v>39.751660421114572</v>
      </c>
      <c r="D9" s="962">
        <v>43.477082011534641</v>
      </c>
      <c r="E9" s="963">
        <v>-3.6217006822510101</v>
      </c>
    </row>
    <row r="10" spans="1:5" x14ac:dyDescent="0.35">
      <c r="A10" s="964" t="s">
        <v>21</v>
      </c>
      <c r="B10" s="965">
        <v>2544</v>
      </c>
      <c r="C10" s="966">
        <v>39.640887512019482</v>
      </c>
      <c r="D10" s="967">
        <v>43.807177460685331</v>
      </c>
      <c r="E10" s="968">
        <v>-4.0946998111783497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80" t="s">
        <v>25</v>
      </c>
      <c r="D3" s="981" t="s">
        <v>25</v>
      </c>
      <c r="E3" s="982" t="s">
        <v>25</v>
      </c>
    </row>
    <row r="4" spans="1:5" ht="29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275</v>
      </c>
      <c r="C6" s="87">
        <v>32.100201103386688</v>
      </c>
      <c r="D6" s="88">
        <v>39.428537792312419</v>
      </c>
      <c r="E6" s="89">
        <v>-7.0317837447455824</v>
      </c>
    </row>
    <row r="7" spans="1:5" x14ac:dyDescent="0.35">
      <c r="A7" s="90" t="s">
        <v>29</v>
      </c>
      <c r="B7" s="91">
        <v>462</v>
      </c>
      <c r="C7" s="92">
        <v>41.489020317272157</v>
      </c>
      <c r="D7" s="93">
        <v>44.409547119190648</v>
      </c>
      <c r="E7" s="94">
        <v>-2.9140682354415008</v>
      </c>
    </row>
    <row r="8" spans="1:5" x14ac:dyDescent="0.35">
      <c r="A8" s="95" t="s">
        <v>30</v>
      </c>
      <c r="B8" s="96">
        <v>605</v>
      </c>
      <c r="C8" s="97">
        <v>39.919516399727549</v>
      </c>
      <c r="D8" s="98">
        <v>43.960122096167282</v>
      </c>
      <c r="E8" s="99">
        <v>-3.8557172977785932</v>
      </c>
    </row>
    <row r="9" spans="1:5" x14ac:dyDescent="0.35">
      <c r="A9" s="100" t="s">
        <v>31</v>
      </c>
      <c r="B9" s="101">
        <v>767</v>
      </c>
      <c r="C9" s="102">
        <v>39.442843475187743</v>
      </c>
      <c r="D9" s="103">
        <v>43.350535793917118</v>
      </c>
      <c r="E9" s="104">
        <v>-3.807167590489013</v>
      </c>
    </row>
    <row r="10" spans="1:5" x14ac:dyDescent="0.35">
      <c r="A10" s="105" t="s">
        <v>32</v>
      </c>
      <c r="B10" s="106">
        <v>561</v>
      </c>
      <c r="C10" s="107">
        <v>41.854479592177107</v>
      </c>
      <c r="D10" s="108">
        <v>46.402879033616188</v>
      </c>
      <c r="E10" s="109">
        <v>-4.605046835883412</v>
      </c>
    </row>
    <row r="11" spans="1:5" x14ac:dyDescent="0.35">
      <c r="A11" s="110" t="s">
        <v>21</v>
      </c>
      <c r="B11" s="111">
        <v>2670</v>
      </c>
      <c r="C11" s="112">
        <v>39.556095487015348</v>
      </c>
      <c r="D11" s="113">
        <v>43.832402615960298</v>
      </c>
      <c r="E11" s="114">
        <v>-4.1813963856795562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4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3" t="s">
        <v>25</v>
      </c>
      <c r="D3" s="984" t="s">
        <v>25</v>
      </c>
      <c r="E3" s="985" t="s">
        <v>25</v>
      </c>
    </row>
    <row r="4" spans="1:5" ht="29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80</v>
      </c>
      <c r="C6" s="133">
        <v>46.909861012169678</v>
      </c>
      <c r="D6" s="134">
        <v>54.531037218530543</v>
      </c>
      <c r="E6" s="135">
        <v>-5.8903271612130457</v>
      </c>
    </row>
    <row r="7" spans="1:5" x14ac:dyDescent="0.35">
      <c r="A7" s="136" t="s">
        <v>36</v>
      </c>
      <c r="B7" s="137">
        <v>65</v>
      </c>
      <c r="C7" s="138">
        <v>36.186275795899071</v>
      </c>
      <c r="D7" s="139">
        <v>36.616822588464011</v>
      </c>
      <c r="E7" s="140">
        <v>-0.43054676865132091</v>
      </c>
    </row>
    <row r="8" spans="1:5" x14ac:dyDescent="0.35">
      <c r="A8" s="141" t="s">
        <v>37</v>
      </c>
      <c r="B8" s="142">
        <v>329</v>
      </c>
      <c r="C8" s="143">
        <v>36.914203873466697</v>
      </c>
      <c r="D8" s="144">
        <v>41.403045133592848</v>
      </c>
      <c r="E8" s="145">
        <v>-4.4104585960582998</v>
      </c>
    </row>
    <row r="9" spans="1:5" x14ac:dyDescent="0.35">
      <c r="A9" s="146" t="s">
        <v>38</v>
      </c>
      <c r="B9" s="147">
        <v>31</v>
      </c>
      <c r="C9" s="148">
        <v>47.920051937275822</v>
      </c>
      <c r="D9" s="149">
        <v>53.520155086615887</v>
      </c>
      <c r="E9" s="150">
        <v>-5.600103130093669</v>
      </c>
    </row>
    <row r="10" spans="1:5" x14ac:dyDescent="0.35">
      <c r="A10" s="151" t="s">
        <v>39</v>
      </c>
      <c r="B10" s="152">
        <v>586</v>
      </c>
      <c r="C10" s="153">
        <v>36.063127395712087</v>
      </c>
      <c r="D10" s="154">
        <v>39.643257879617153</v>
      </c>
      <c r="E10" s="155">
        <v>-3.7041863102256309</v>
      </c>
    </row>
    <row r="11" spans="1:5" x14ac:dyDescent="0.35">
      <c r="A11" s="156" t="s">
        <v>40</v>
      </c>
      <c r="B11" s="157">
        <v>223</v>
      </c>
      <c r="C11" s="158">
        <v>40.73252313084987</v>
      </c>
      <c r="D11" s="159">
        <v>44.876139032383222</v>
      </c>
      <c r="E11" s="160">
        <v>-4.1436158991729544</v>
      </c>
    </row>
    <row r="12" spans="1:5" x14ac:dyDescent="0.35">
      <c r="A12" s="161" t="s">
        <v>41</v>
      </c>
      <c r="B12" s="162">
        <v>108</v>
      </c>
      <c r="C12" s="163">
        <v>40.621364608938073</v>
      </c>
      <c r="D12" s="164">
        <v>45.686689457000469</v>
      </c>
      <c r="E12" s="165">
        <v>-5.0653247833810946</v>
      </c>
    </row>
    <row r="13" spans="1:5" x14ac:dyDescent="0.35">
      <c r="A13" s="166" t="s">
        <v>42</v>
      </c>
      <c r="B13" s="167">
        <v>359</v>
      </c>
      <c r="C13" s="168">
        <v>41.773271651223872</v>
      </c>
      <c r="D13" s="169">
        <v>42.219561703296598</v>
      </c>
      <c r="E13" s="170">
        <v>-0.13842998101500389</v>
      </c>
    </row>
    <row r="14" spans="1:5" x14ac:dyDescent="0.35">
      <c r="A14" s="171" t="s">
        <v>43</v>
      </c>
      <c r="B14" s="172">
        <v>398</v>
      </c>
      <c r="C14" s="173">
        <v>40.544602059201587</v>
      </c>
      <c r="D14" s="174">
        <v>46.316879674593167</v>
      </c>
      <c r="E14" s="175">
        <v>-5.5020701053641448</v>
      </c>
    </row>
    <row r="15" spans="1:5" x14ac:dyDescent="0.35">
      <c r="A15" s="176" t="s">
        <v>44</v>
      </c>
      <c r="B15" s="177">
        <v>29</v>
      </c>
      <c r="C15" s="178">
        <v>35.734880619525818</v>
      </c>
      <c r="D15" s="179">
        <v>41.173568103946671</v>
      </c>
      <c r="E15" s="180">
        <v>-5.4386875757473501</v>
      </c>
    </row>
    <row r="16" spans="1:5" x14ac:dyDescent="0.35">
      <c r="A16" s="181" t="s">
        <v>45</v>
      </c>
      <c r="B16" s="182">
        <v>104</v>
      </c>
      <c r="C16" s="183">
        <v>43.058551741213122</v>
      </c>
      <c r="D16" s="184">
        <v>53.487419944258697</v>
      </c>
      <c r="E16" s="185">
        <v>-10.401447614024081</v>
      </c>
    </row>
    <row r="17" spans="1:5" x14ac:dyDescent="0.35">
      <c r="A17" s="186" t="s">
        <v>46</v>
      </c>
      <c r="B17" s="187">
        <v>68</v>
      </c>
      <c r="C17" s="188">
        <v>42.387593695026617</v>
      </c>
      <c r="D17" s="189">
        <v>48.402145074146617</v>
      </c>
      <c r="E17" s="190">
        <v>-5.4378848609372552</v>
      </c>
    </row>
    <row r="18" spans="1:5" x14ac:dyDescent="0.35">
      <c r="A18" s="191" t="s">
        <v>47</v>
      </c>
      <c r="B18" s="192">
        <v>41</v>
      </c>
      <c r="C18" s="193">
        <v>44.227276814033758</v>
      </c>
      <c r="D18" s="194">
        <v>47.059913825528987</v>
      </c>
      <c r="E18" s="195">
        <v>-2.8326369556885611</v>
      </c>
    </row>
    <row r="19" spans="1:5" x14ac:dyDescent="0.35">
      <c r="A19" s="196" t="s">
        <v>48</v>
      </c>
      <c r="B19" s="197">
        <v>137</v>
      </c>
      <c r="C19" s="198">
        <v>38.200156017938497</v>
      </c>
      <c r="D19" s="199">
        <v>45.072133278207467</v>
      </c>
      <c r="E19" s="200">
        <v>-7.4297129683678813</v>
      </c>
    </row>
    <row r="20" spans="1:5" x14ac:dyDescent="0.35">
      <c r="A20" s="201" t="s">
        <v>49</v>
      </c>
      <c r="B20" s="202">
        <v>70</v>
      </c>
      <c r="C20" s="203">
        <v>43.48725335829355</v>
      </c>
      <c r="D20" s="204">
        <v>49.267784779751253</v>
      </c>
      <c r="E20" s="205">
        <v>-5.7805313587827634</v>
      </c>
    </row>
    <row r="21" spans="1:5" x14ac:dyDescent="0.35">
      <c r="A21" s="206" t="s">
        <v>50</v>
      </c>
      <c r="B21" s="207">
        <v>81</v>
      </c>
      <c r="C21" s="208">
        <v>48.978106615481437</v>
      </c>
      <c r="D21" s="209">
        <v>53.351576115823377</v>
      </c>
      <c r="E21" s="210">
        <v>-4.3734695337942746</v>
      </c>
    </row>
    <row r="22" spans="1:5" x14ac:dyDescent="0.35">
      <c r="A22" s="211" t="s">
        <v>21</v>
      </c>
      <c r="B22" s="212">
        <v>2709</v>
      </c>
      <c r="C22" s="213">
        <v>39.759740880518812</v>
      </c>
      <c r="D22" s="214">
        <v>43.953244178638087</v>
      </c>
      <c r="E22" s="215">
        <v>-4.1006946637629538</v>
      </c>
    </row>
    <row r="23" spans="1:5" x14ac:dyDescent="0.35">
      <c r="A23" s="216" t="s">
        <v>22</v>
      </c>
    </row>
    <row r="24" spans="1:5" x14ac:dyDescent="0.35">
      <c r="A24" s="2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6" t="s">
        <v>25</v>
      </c>
      <c r="D3" s="987" t="s">
        <v>25</v>
      </c>
      <c r="E3" s="988" t="s">
        <v>25</v>
      </c>
    </row>
    <row r="4" spans="1:5" ht="29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2312</v>
      </c>
      <c r="C6" s="234">
        <v>39.295794072077292</v>
      </c>
      <c r="D6" s="235">
        <v>43.257826124634867</v>
      </c>
      <c r="E6" s="236">
        <v>-3.843284622264592</v>
      </c>
    </row>
    <row r="7" spans="1:5" x14ac:dyDescent="0.35">
      <c r="A7" s="237" t="s">
        <v>54</v>
      </c>
      <c r="B7" s="238">
        <v>397</v>
      </c>
      <c r="C7" s="239">
        <v>42.630822675880147</v>
      </c>
      <c r="D7" s="240">
        <v>48.260578279681042</v>
      </c>
      <c r="E7" s="241">
        <v>-5.6950608774586939</v>
      </c>
    </row>
    <row r="8" spans="1:5" x14ac:dyDescent="0.35">
      <c r="A8" s="242" t="s">
        <v>21</v>
      </c>
      <c r="B8" s="243">
        <v>2709</v>
      </c>
      <c r="C8" s="244">
        <v>39.759740880518812</v>
      </c>
      <c r="D8" s="245">
        <v>43.953244178638087</v>
      </c>
      <c r="E8" s="246">
        <v>-4.1006946637629538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148</v>
      </c>
    </row>
    <row r="3" spans="1:5" x14ac:dyDescent="0.35">
      <c r="A3" s="255"/>
      <c r="B3" s="256" t="s">
        <v>24</v>
      </c>
      <c r="C3" s="989" t="s">
        <v>25</v>
      </c>
      <c r="D3" s="990" t="s">
        <v>25</v>
      </c>
      <c r="E3" s="991" t="s">
        <v>25</v>
      </c>
    </row>
    <row r="4" spans="1:5" ht="29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1264</v>
      </c>
      <c r="C6" s="265">
        <v>49.555250961053311</v>
      </c>
      <c r="D6" s="266">
        <v>56.39793805378411</v>
      </c>
      <c r="E6" s="267">
        <v>-6.8415321378785876</v>
      </c>
    </row>
    <row r="7" spans="1:5" x14ac:dyDescent="0.35">
      <c r="A7" s="268" t="s">
        <v>57</v>
      </c>
      <c r="B7" s="269">
        <v>593</v>
      </c>
      <c r="C7" s="270">
        <v>23.260838399685429</v>
      </c>
      <c r="D7" s="271">
        <v>22.372794640658139</v>
      </c>
      <c r="E7" s="272">
        <v>1.097932153326197</v>
      </c>
    </row>
    <row r="8" spans="1:5" x14ac:dyDescent="0.35">
      <c r="A8" s="273" t="s">
        <v>58</v>
      </c>
      <c r="B8" s="274">
        <v>233</v>
      </c>
      <c r="C8" s="275">
        <v>34.476583815897939</v>
      </c>
      <c r="D8" s="276">
        <v>32.339259545725497</v>
      </c>
      <c r="E8" s="277">
        <v>2.08598091315144</v>
      </c>
    </row>
    <row r="9" spans="1:5" x14ac:dyDescent="0.35">
      <c r="A9" s="278" t="s">
        <v>59</v>
      </c>
      <c r="B9" s="279">
        <v>99</v>
      </c>
      <c r="C9" s="280">
        <v>20.44828842520004</v>
      </c>
      <c r="D9" s="281">
        <v>21.619044667042239</v>
      </c>
      <c r="E9" s="282">
        <v>-1.1707562722585001</v>
      </c>
    </row>
    <row r="10" spans="1:5" x14ac:dyDescent="0.35">
      <c r="A10" s="283" t="s">
        <v>60</v>
      </c>
      <c r="B10" s="284">
        <v>100</v>
      </c>
      <c r="C10" s="285">
        <v>31.53340151042558</v>
      </c>
      <c r="D10" s="286">
        <v>37.634454827959352</v>
      </c>
      <c r="E10" s="287">
        <v>-5.9727627259613829</v>
      </c>
    </row>
    <row r="11" spans="1:5" x14ac:dyDescent="0.35">
      <c r="A11" s="288" t="s">
        <v>61</v>
      </c>
      <c r="B11" s="289">
        <v>54</v>
      </c>
      <c r="C11" s="290">
        <v>58.468663324850112</v>
      </c>
      <c r="D11" s="291">
        <v>70.964098062805647</v>
      </c>
      <c r="E11" s="292">
        <v>-12.49543479055373</v>
      </c>
    </row>
    <row r="12" spans="1:5" x14ac:dyDescent="0.35">
      <c r="A12" s="293" t="s">
        <v>62</v>
      </c>
      <c r="B12" s="294">
        <v>11</v>
      </c>
      <c r="C12" s="295" t="s">
        <v>146</v>
      </c>
      <c r="D12" s="296" t="s">
        <v>146</v>
      </c>
      <c r="E12" s="297" t="s">
        <v>146</v>
      </c>
    </row>
    <row r="13" spans="1:5" x14ac:dyDescent="0.35">
      <c r="A13" s="298" t="s">
        <v>63</v>
      </c>
      <c r="B13" s="299">
        <v>104</v>
      </c>
      <c r="C13" s="300">
        <v>48.268224587065554</v>
      </c>
      <c r="D13" s="301">
        <v>59.442278594971299</v>
      </c>
      <c r="E13" s="302">
        <v>-11.252571318187011</v>
      </c>
    </row>
    <row r="14" spans="1:5" x14ac:dyDescent="0.35">
      <c r="A14" s="303" t="s">
        <v>64</v>
      </c>
      <c r="B14" s="304">
        <v>59</v>
      </c>
      <c r="C14" s="305">
        <v>48.541680319694279</v>
      </c>
      <c r="D14" s="306">
        <v>50.584196400833569</v>
      </c>
      <c r="E14" s="307">
        <v>-2.951235170109102</v>
      </c>
    </row>
    <row r="15" spans="1:5" x14ac:dyDescent="0.35">
      <c r="A15" s="308" t="s">
        <v>21</v>
      </c>
      <c r="B15" s="309">
        <v>2517</v>
      </c>
      <c r="C15" s="310">
        <v>39.449024287958707</v>
      </c>
      <c r="D15" s="311">
        <v>43.359967844692569</v>
      </c>
      <c r="E15" s="312">
        <v>-3.8598222204474779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2" t="s">
        <v>25</v>
      </c>
      <c r="D3" s="993" t="s">
        <v>25</v>
      </c>
      <c r="E3" s="994" t="s">
        <v>25</v>
      </c>
    </row>
    <row r="4" spans="1:5" ht="29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846</v>
      </c>
      <c r="C6" s="331">
        <v>40.641240122616061</v>
      </c>
      <c r="D6" s="332">
        <v>45.603771519512449</v>
      </c>
      <c r="E6" s="333">
        <v>-4.963685698211675</v>
      </c>
    </row>
    <row r="7" spans="1:5" x14ac:dyDescent="0.35">
      <c r="A7" s="334" t="s">
        <v>68</v>
      </c>
      <c r="B7" s="335">
        <v>1022</v>
      </c>
      <c r="C7" s="336">
        <v>39.132479276097797</v>
      </c>
      <c r="D7" s="337">
        <v>42.546097118003537</v>
      </c>
      <c r="E7" s="338">
        <v>-3.4045201381445032</v>
      </c>
    </row>
    <row r="8" spans="1:5" x14ac:dyDescent="0.35">
      <c r="A8" s="339" t="s">
        <v>69</v>
      </c>
      <c r="B8" s="340">
        <v>484</v>
      </c>
      <c r="C8" s="341">
        <v>42.108970195920072</v>
      </c>
      <c r="D8" s="342">
        <v>47.418565371098381</v>
      </c>
      <c r="E8" s="343">
        <v>-4.7706752066708153</v>
      </c>
    </row>
    <row r="9" spans="1:5" x14ac:dyDescent="0.35">
      <c r="A9" s="344" t="s">
        <v>70</v>
      </c>
      <c r="B9" s="345">
        <v>319</v>
      </c>
      <c r="C9" s="346">
        <v>35.258320581239758</v>
      </c>
      <c r="D9" s="347">
        <v>38.040505234317003</v>
      </c>
      <c r="E9" s="348">
        <v>-2.7597514617484218</v>
      </c>
    </row>
    <row r="10" spans="1:5" x14ac:dyDescent="0.35">
      <c r="A10" s="349" t="s">
        <v>21</v>
      </c>
      <c r="B10" s="350">
        <v>2671</v>
      </c>
      <c r="C10" s="351">
        <v>39.652364772476368</v>
      </c>
      <c r="D10" s="352">
        <v>43.802285340380848</v>
      </c>
      <c r="E10" s="353">
        <v>-4.0570631440569223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5" t="s">
        <v>25</v>
      </c>
      <c r="D3" s="996" t="s">
        <v>25</v>
      </c>
      <c r="E3" s="997" t="s">
        <v>25</v>
      </c>
    </row>
    <row r="4" spans="1:5" ht="29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73</v>
      </c>
      <c r="B6" s="371">
        <v>810</v>
      </c>
      <c r="C6" s="372">
        <v>19.53572879453845</v>
      </c>
      <c r="D6" s="373">
        <v>14.518406581076469</v>
      </c>
      <c r="E6" s="374">
        <v>5.0173222130842401</v>
      </c>
    </row>
    <row r="7" spans="1:5" x14ac:dyDescent="0.35">
      <c r="A7" s="375" t="s">
        <v>74</v>
      </c>
      <c r="B7" s="376">
        <v>715</v>
      </c>
      <c r="C7" s="377">
        <v>38.503529878498362</v>
      </c>
      <c r="D7" s="378">
        <v>40.677704132689641</v>
      </c>
      <c r="E7" s="379">
        <v>-2.1741742758435918</v>
      </c>
    </row>
    <row r="8" spans="1:5" x14ac:dyDescent="0.35">
      <c r="A8" s="380" t="s">
        <v>75</v>
      </c>
      <c r="B8" s="381">
        <v>484</v>
      </c>
      <c r="C8" s="382">
        <v>51.130828034642818</v>
      </c>
      <c r="D8" s="383">
        <v>61.105263922832023</v>
      </c>
      <c r="E8" s="384">
        <v>-9.9744359025814529</v>
      </c>
    </row>
    <row r="9" spans="1:5" x14ac:dyDescent="0.35">
      <c r="A9" s="385" t="s">
        <v>76</v>
      </c>
      <c r="B9" s="386">
        <v>677</v>
      </c>
      <c r="C9" s="387">
        <v>63.893089065066157</v>
      </c>
      <c r="D9" s="388">
        <v>79.733803656153938</v>
      </c>
      <c r="E9" s="389">
        <v>-15.84071458825677</v>
      </c>
    </row>
    <row r="10" spans="1:5" x14ac:dyDescent="0.35">
      <c r="A10" s="390" t="s">
        <v>21</v>
      </c>
      <c r="B10" s="391">
        <v>2686</v>
      </c>
      <c r="C10" s="392">
        <v>39.852549522378212</v>
      </c>
      <c r="D10" s="393">
        <v>43.953244178638087</v>
      </c>
      <c r="E10" s="394">
        <v>-4.1006946637629538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77</v>
      </c>
    </row>
    <row r="3" spans="1:5" x14ac:dyDescent="0.35">
      <c r="A3" s="403"/>
      <c r="B3" s="404" t="s">
        <v>24</v>
      </c>
      <c r="C3" s="998" t="s">
        <v>25</v>
      </c>
      <c r="D3" s="999" t="s">
        <v>25</v>
      </c>
      <c r="E3" s="1000" t="s">
        <v>25</v>
      </c>
    </row>
    <row r="4" spans="1:5" ht="29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78</v>
      </c>
      <c r="B5" s="407"/>
      <c r="C5" s="408"/>
      <c r="D5" s="409"/>
      <c r="E5" s="410"/>
    </row>
    <row r="6" spans="1:5" x14ac:dyDescent="0.35">
      <c r="A6" s="411" t="s">
        <v>73</v>
      </c>
      <c r="B6" s="412">
        <v>534</v>
      </c>
      <c r="C6" s="413">
        <v>65.894782608274625</v>
      </c>
      <c r="D6" s="414">
        <v>82.280508925946364</v>
      </c>
      <c r="E6" s="415">
        <v>-16.385726302135371</v>
      </c>
    </row>
    <row r="7" spans="1:5" x14ac:dyDescent="0.35">
      <c r="A7" s="416" t="s">
        <v>79</v>
      </c>
      <c r="B7" s="417">
        <v>626</v>
      </c>
      <c r="C7" s="418">
        <v>52.365694589667633</v>
      </c>
      <c r="D7" s="419">
        <v>63.185898174903173</v>
      </c>
      <c r="E7" s="420">
        <v>-10.82020360771574</v>
      </c>
    </row>
    <row r="8" spans="1:5" x14ac:dyDescent="0.35">
      <c r="A8" s="421" t="s">
        <v>80</v>
      </c>
      <c r="B8" s="422">
        <v>622</v>
      </c>
      <c r="C8" s="423">
        <v>39.900105842781862</v>
      </c>
      <c r="D8" s="424">
        <v>42.399436322325982</v>
      </c>
      <c r="E8" s="425">
        <v>-2.4993304983162901</v>
      </c>
    </row>
    <row r="9" spans="1:5" x14ac:dyDescent="0.35">
      <c r="A9" s="426" t="s">
        <v>76</v>
      </c>
      <c r="B9" s="427">
        <v>904</v>
      </c>
      <c r="C9" s="428">
        <v>20.490588106251138</v>
      </c>
      <c r="D9" s="429">
        <v>15.98984592658257</v>
      </c>
      <c r="E9" s="430">
        <v>4.5007421760023956</v>
      </c>
    </row>
    <row r="10" spans="1:5" x14ac:dyDescent="0.35">
      <c r="A10" s="431" t="s">
        <v>21</v>
      </c>
      <c r="B10" s="432">
        <v>2686</v>
      </c>
      <c r="C10" s="433">
        <v>39.852549522378212</v>
      </c>
      <c r="D10" s="434">
        <v>43.953244178638087</v>
      </c>
      <c r="E10" s="435">
        <v>-4.1006946637629538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2025-04-03T19:34:08Z</dcterms:modified>
</cp:coreProperties>
</file>