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65" yWindow="-45" windowWidth="28035" windowHeight="14685" tabRatio="833" firstSheet="5" activeTab="10"/>
  </bookViews>
  <sheets>
    <sheet name="Inhaltsverzeichnis" sheetId="13" r:id="rId1"/>
    <sheet name="Ungleichheit_Vermögen_Einkommen" sheetId="27" r:id="rId2"/>
    <sheet name="Konsumsicherung_Konsum_Vermögen" sheetId="28" r:id="rId3"/>
    <sheet name="Konsumsicherung und Konsum" sheetId="29" r:id="rId4"/>
    <sheet name="Erwerbslosigkeit" sheetId="24" r:id="rId5"/>
    <sheet name="BIP" sheetId="16" r:id="rId6"/>
    <sheet name="Arbeitnehmerentgelte und Gewinn" sheetId="17" r:id="rId7"/>
    <sheet name="Bruttolöhne und -gehälter" sheetId="18" r:id="rId8"/>
    <sheet name="Lohnquote" sheetId="19" r:id="rId9"/>
    <sheet name="Gini-Koeffizient Gesamtdeutschl" sheetId="25" r:id="rId10"/>
    <sheet name="Einkommens&amp;Vermögensungleichhei" sheetId="26" r:id="rId11"/>
  </sheets>
  <calcPr calcId="145621"/>
</workbook>
</file>

<file path=xl/calcChain.xml><?xml version="1.0" encoding="utf-8"?>
<calcChain xmlns="http://schemas.openxmlformats.org/spreadsheetml/2006/main">
  <c r="E17" i="29" l="1"/>
  <c r="E16" i="29"/>
  <c r="E15" i="29"/>
  <c r="E14" i="29"/>
  <c r="E13" i="29"/>
  <c r="E12" i="29"/>
  <c r="E11" i="29"/>
  <c r="E10" i="29"/>
  <c r="E9" i="29"/>
  <c r="E8" i="29"/>
  <c r="D16" i="28"/>
  <c r="D15" i="28"/>
  <c r="D14" i="28"/>
  <c r="D13" i="28"/>
  <c r="D12" i="28"/>
  <c r="D11" i="28"/>
  <c r="D10" i="28"/>
  <c r="D9" i="28"/>
  <c r="D8" i="28"/>
  <c r="B29" i="13" l="1"/>
  <c r="B27" i="13"/>
  <c r="B25" i="13"/>
  <c r="B24" i="13"/>
  <c r="B22" i="13"/>
  <c r="B20" i="13"/>
</calcChain>
</file>

<file path=xl/sharedStrings.xml><?xml version="1.0" encoding="utf-8"?>
<sst xmlns="http://schemas.openxmlformats.org/spreadsheetml/2006/main" count="127" uniqueCount="86">
  <si>
    <t>Jahr</t>
  </si>
  <si>
    <t xml:space="preserve">Daten: </t>
  </si>
  <si>
    <t>Mikrozensus</t>
  </si>
  <si>
    <t>www.wsi.de/verteilungsmonitor</t>
  </si>
  <si>
    <t xml:space="preserve">Stand: </t>
  </si>
  <si>
    <t>Kontakt:</t>
  </si>
  <si>
    <t>Erwerbslosenquote</t>
  </si>
  <si>
    <t>Veränderung des preisbereinigten BIPs gegenüber dem Vorjahr</t>
  </si>
  <si>
    <t>Quelle:</t>
  </si>
  <si>
    <t>Arbeitnehmerentgelte</t>
  </si>
  <si>
    <t>Unternehmens- und Gewinneinkommen</t>
  </si>
  <si>
    <t>https://www.destatis.de/DE/ZahlenFakten/Indikatoren/LangeReihen/VolkswirtschaftlicheGesamtrechnungen/lrvgr04.html</t>
  </si>
  <si>
    <t>Änderung zum Vorjahr</t>
  </si>
  <si>
    <t>Gini-Koeffizient</t>
  </si>
  <si>
    <t>Anteil der Erwerbslosen an allen Erwerbspersonen (ILO-Konzept)</t>
  </si>
  <si>
    <t>VGR</t>
  </si>
  <si>
    <t>Veränderung des preisbereinigten Bruttoinlandsprodukts gegenüber dem Vorjahr (in Prozent)</t>
  </si>
  <si>
    <t xml:space="preserve">Veränderung der Arbeitnehmerentgelte und Unternehmens- bzw. Vermögenseinkommen </t>
  </si>
  <si>
    <t>gegenüber dem Basisjahr 1991, in Prozent (1991=100 Prozent)</t>
  </si>
  <si>
    <t>Gini-Koeffizient der verfügbaren Haushaltseinkommen</t>
  </si>
  <si>
    <t>Daten:</t>
  </si>
  <si>
    <t>DATEN</t>
  </si>
  <si>
    <t>WSI Verteilungsbericht 2017</t>
  </si>
  <si>
    <t>Entwicklung der Einkommensungleichheit in Deutschland, 1991 – 2014</t>
  </si>
  <si>
    <t>Deutschland</t>
  </si>
  <si>
    <t>SOEP Welle 09-32; eigene Berechnungen</t>
  </si>
  <si>
    <t>Gini-Koeffizient der bedarfsgewichteten Nettohaushaltseinkommen und der pro-Kopf-Haushaltsnettovermögen</t>
  </si>
  <si>
    <t>pro-Kopf-Haushaltsvermögen</t>
  </si>
  <si>
    <t>bedarsgewichtetes Nettohaushaltsvermögen</t>
  </si>
  <si>
    <t>Entwicklung der Einkommens- und Vermögensungleichheit in Deutschland, 2000-2014</t>
  </si>
  <si>
    <t>http://ec.europa.eu/eurostat/data/database</t>
  </si>
  <si>
    <t>WIE LANGE REICHT DAS VERMÖGEN BEI EINKOMMENSAUSFALL?</t>
  </si>
  <si>
    <t>Abbildung 1: Einkommens- und Vermögensungleichheit in Deutschland</t>
  </si>
  <si>
    <t>Gini-Koeffizient der Einkommen</t>
  </si>
  <si>
    <t>Gini-Koeffizient der Vermögen</t>
  </si>
  <si>
    <t xml:space="preserve">Erklärung: Verfügbare Haushaltseinkommen bedarfsgewichtet mit der neuen OECD-Äquivalenzskala und pro-Kopf-Haushlatsvermögen. Je höher der Gini-Koeffizient desto ungleicher die Verteilung. Bei einem Gini von 0 besitzen alle Personen gleich viel. Bei einem Gini von 1 besitzt eine Person alles und alle anderen nichts. </t>
  </si>
  <si>
    <t>Quelle: WSI-Verteilungsmonitor: https://www.boeckler.de/wsi_47204.htm.</t>
  </si>
  <si>
    <t xml:space="preserve">Abbildung 2: Konsumsicherung (in Jahren), Konsum und Vermögen (in Euro) </t>
  </si>
  <si>
    <t>Dezile</t>
  </si>
  <si>
    <t>Gesamt</t>
  </si>
  <si>
    <t>Konsum pro Jahr</t>
  </si>
  <si>
    <t>Vermögen</t>
  </si>
  <si>
    <t xml:space="preserve">1. Dezil </t>
  </si>
  <si>
    <t>2. Dezil</t>
  </si>
  <si>
    <t xml:space="preserve">3. Dezil </t>
  </si>
  <si>
    <t xml:space="preserve">4. Dezil </t>
  </si>
  <si>
    <t xml:space="preserve">5. Dezil </t>
  </si>
  <si>
    <t xml:space="preserve">6. Dezil </t>
  </si>
  <si>
    <t xml:space="preserve">7. Dezil </t>
  </si>
  <si>
    <t xml:space="preserve">8. Dezil </t>
  </si>
  <si>
    <t xml:space="preserve">9. Dezil </t>
  </si>
  <si>
    <t xml:space="preserve">10. Dezil </t>
  </si>
  <si>
    <t>Quelle: SOEP Welle 29, eigene Berechnungen WSI-Verteilungsbericht (2017).</t>
  </si>
  <si>
    <t>Abbildung 3: Konsumsicherung (in Jahren) und Konsum (in Euro) nach Vermögensdezilen</t>
  </si>
  <si>
    <t>Median</t>
  </si>
  <si>
    <t>Durchschnitt</t>
  </si>
  <si>
    <t>Konsum pro Monat</t>
  </si>
  <si>
    <t>1. Dezil</t>
  </si>
  <si>
    <t>3. Dezil</t>
  </si>
  <si>
    <t>4. Dezil</t>
  </si>
  <si>
    <t>5. Dezil</t>
  </si>
  <si>
    <t>6. Dezil</t>
  </si>
  <si>
    <t>7. Dezil</t>
  </si>
  <si>
    <t>8. Dezil</t>
  </si>
  <si>
    <t>9. Dezil</t>
  </si>
  <si>
    <t>10. Dezil</t>
  </si>
  <si>
    <t>Erklärung: Die Haushalte sind von links nach rechts nach der Höhe ihres Vermögens (in Euro) geordnet. Sie sind eingeteilt in Gruppen (Dezile), denen jeweils zehn Prozent der Haushalte entsprechen. Die Säulen repräsentieren wie lange die jeweilige Gruppe im Durchschnitt bzw. Median ihren Konsum sichern kann (in Jahren). Die Linie zeigt den Mediankonsum (in Euro) pro Monat der jeweiligen Gruppe.</t>
  </si>
  <si>
    <r>
      <t xml:space="preserve">Erklärung: Die Haushalte sind von links nach rechts nach der Höhe ihrer Konsumsicherung (in Jahren) geordnet. Sie sind eingeteilt in Gruppen, denen jeweils zehn Prozent der Haushalte entsprechen. 
Die </t>
    </r>
    <r>
      <rPr>
        <b/>
        <sz val="11"/>
        <color theme="1"/>
        <rFont val="Calibri"/>
        <family val="2"/>
      </rPr>
      <t>Säulen</t>
    </r>
    <r>
      <rPr>
        <sz val="11"/>
        <color theme="1"/>
        <rFont val="Calibri"/>
        <family val="2"/>
      </rPr>
      <t xml:space="preserve"> repräsentieren die höchste Konsumsicherung  in der jeweiligen Gruppe. Ausnahme hiervon ist das mit * gekennzeichnete 10. Dezil - hier repräsentiert die Säule den Medianwert (dieser entspricht dem Maximalwert des 95. Perzentils). Der höchste Konsumsicherungswert für das 10. Dezil beträgt 100 Jahre (nich in der Abbildung dargestellt). 
Die</t>
    </r>
    <r>
      <rPr>
        <b/>
        <sz val="11"/>
        <color theme="1"/>
        <rFont val="Calibri"/>
        <family val="2"/>
      </rPr>
      <t xml:space="preserve"> flache Linie </t>
    </r>
    <r>
      <rPr>
        <sz val="11"/>
        <color theme="1"/>
        <rFont val="Calibri"/>
        <family val="2"/>
      </rPr>
      <t xml:space="preserve">zeigt den Mediankonsum (in Euro) pro Jahr der jeweiligen Gruppe. Die </t>
    </r>
    <r>
      <rPr>
        <b/>
        <sz val="11"/>
        <color theme="1"/>
        <rFont val="Calibri"/>
        <family val="2"/>
      </rPr>
      <t>steile Linie</t>
    </r>
    <r>
      <rPr>
        <sz val="11"/>
        <color theme="1"/>
        <rFont val="Calibri"/>
        <family val="2"/>
      </rPr>
      <t xml:space="preserve"> zeigt das Medianvermögen pro Haushalt der jeweiligen Gruppe. </t>
    </r>
  </si>
  <si>
    <t>Entwicklung der Bruttolöhne und -gehälter in Deutschland, 2000 – 2017</t>
  </si>
  <si>
    <t>Bruttolöhne und -gehälter in Deutschland, 2000 – 2017</t>
  </si>
  <si>
    <t xml:space="preserve">Veränderung der nominalen Bruttolöhne und –gehälter je geleisteter Arbeitsstunde gegenüber dem Vorjahr (in Prozent) </t>
  </si>
  <si>
    <t>Destatis</t>
  </si>
  <si>
    <t>Entwicklung des Bruttoinlandsprodukts in Deutschland, 1992 – 2017</t>
  </si>
  <si>
    <t xml:space="preserve">Inlandsproduktberechnung - Detaillierte Jahresergebnisse (vorläufige Ergebnisse) Fachserie 18 Reihe 1.4 - 2017 </t>
  </si>
  <si>
    <t>Bruttoinlandsprodukt Deutschland, 1992 – 2017</t>
  </si>
  <si>
    <t>Entwicklung der Erwerbslosigkeit in Deutschland, 1995 – 2017</t>
  </si>
  <si>
    <t>Entwicklung der Arbeitnehmerentgelte und Gewinneinkommen in Deutschland, 1991 – 2017</t>
  </si>
  <si>
    <t>Erwerbslosigkeit in Deutschland, 1995 – 2017</t>
  </si>
  <si>
    <t>Juli 2018</t>
  </si>
  <si>
    <t>dorothee-spannagel@boeckler.de</t>
  </si>
  <si>
    <t>Arbeitnehmerentgeltquote bereinigt um Veränderungen in der Erwerbstätigenstruktur</t>
  </si>
  <si>
    <t>Quote</t>
  </si>
  <si>
    <t xml:space="preserve">Quelle: </t>
  </si>
  <si>
    <t>www.destatis.de; Berechnungen des WSI</t>
  </si>
  <si>
    <t>Arbeitnehmerentgeltquote (in Prozent) in Deutschland, 2000-2017</t>
  </si>
  <si>
    <t>Entwicklung der Arbeitnehmerentgeltquote (in Prozent) in Deutschland, 2000-2017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</si>
</sst>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4" formatCode="_-* #,##0.00\ &quot;€&quot;_-;\-* #,##0.00\ &quot;€&quot;_-;_-* &quot;-&quot;??\ &quot;€&quot;_-;_-@_-"/>
    <numFmt numFmtId="164" formatCode="0.0"/>
    <numFmt numFmtId="165" formatCode="@\ *."/>
    <numFmt numFmtId="166" formatCode="\ \ \ \ \ \ \ \ \ \ @\ *."/>
    <numFmt numFmtId="167" formatCode="\ \ \ \ \ \ \ \ \ \ \ \ @\ *."/>
    <numFmt numFmtId="168" formatCode="\ \ \ \ \ \ \ \ \ \ \ \ @"/>
    <numFmt numFmtId="169" formatCode="\ \ \ \ \ \ \ \ \ \ \ \ \ @\ *."/>
    <numFmt numFmtId="170" formatCode="\ @\ *."/>
    <numFmt numFmtId="171" formatCode="\ @"/>
    <numFmt numFmtId="172" formatCode="\ \ @\ *."/>
    <numFmt numFmtId="173" formatCode="\ \ @"/>
    <numFmt numFmtId="174" formatCode="\ \ \ @\ *."/>
    <numFmt numFmtId="175" formatCode="\ \ \ @"/>
    <numFmt numFmtId="176" formatCode="\ \ \ \ @\ *."/>
    <numFmt numFmtId="177" formatCode="\ \ \ \ @"/>
    <numFmt numFmtId="178" formatCode="\ \ \ \ \ \ @\ *."/>
    <numFmt numFmtId="179" formatCode="\ \ \ \ \ \ @"/>
    <numFmt numFmtId="180" formatCode="\ \ \ \ \ \ \ @\ *."/>
    <numFmt numFmtId="181" formatCode="\ \ \ \ \ \ \ \ \ @\ *."/>
    <numFmt numFmtId="182" formatCode="\ \ \ \ \ \ \ \ \ @"/>
    <numFmt numFmtId="183" formatCode="General_)"/>
    <numFmt numFmtId="184" formatCode="#,##0.000"/>
  </numFmts>
  <fonts count="33">
    <font>
      <sz val="11"/>
      <color theme="1"/>
      <name val="Arial Narrow"/>
      <family val="2"/>
      <scheme val="minor"/>
    </font>
    <font>
      <sz val="11"/>
      <color theme="1"/>
      <name val="Arial"/>
      <family val="2"/>
    </font>
    <font>
      <u/>
      <sz val="11"/>
      <color theme="10"/>
      <name val="Arial Narrow"/>
      <family val="2"/>
      <scheme val="minor"/>
    </font>
    <font>
      <sz val="11"/>
      <color indexed="8"/>
      <name val="Calibri"/>
      <family val="2"/>
    </font>
    <font>
      <sz val="10"/>
      <name val="Arial"/>
      <family val="2"/>
    </font>
    <font>
      <sz val="11"/>
      <color theme="1"/>
      <name val="Arial Narrow"/>
      <family val="2"/>
      <scheme val="minor"/>
    </font>
    <font>
      <sz val="8"/>
      <name val="Arial"/>
      <family val="2"/>
    </font>
    <font>
      <sz val="7"/>
      <name val="Letter Gothic CE"/>
      <family val="3"/>
      <charset val="238"/>
    </font>
    <font>
      <sz val="7"/>
      <name val="Arial"/>
      <family val="2"/>
    </font>
    <font>
      <sz val="8"/>
      <color theme="1"/>
      <name val="Arial"/>
      <family val="2"/>
    </font>
    <font>
      <sz val="11"/>
      <color theme="1"/>
      <name val="Calibri"/>
      <family val="2"/>
    </font>
    <font>
      <sz val="11"/>
      <color rgb="FF000000"/>
      <name val="Calibri"/>
      <family val="2"/>
    </font>
    <font>
      <u/>
      <sz val="11"/>
      <color theme="10"/>
      <name val="Calibri"/>
      <family val="2"/>
    </font>
    <font>
      <b/>
      <sz val="11"/>
      <color theme="1"/>
      <name val="Calibri"/>
      <family val="2"/>
    </font>
    <font>
      <b/>
      <sz val="12"/>
      <color theme="1"/>
      <name val="Calibri"/>
      <family val="2"/>
    </font>
    <font>
      <sz val="11"/>
      <color rgb="FFDF0513"/>
      <name val="Calibri"/>
      <family val="2"/>
    </font>
    <font>
      <u/>
      <sz val="11"/>
      <color rgb="FFDF0513"/>
      <name val="Calibri"/>
      <family val="2"/>
    </font>
    <font>
      <sz val="12"/>
      <color theme="1"/>
      <name val="Arial Narrow"/>
      <family val="2"/>
      <scheme val="minor"/>
    </font>
    <font>
      <u/>
      <sz val="10"/>
      <color indexed="12"/>
      <name val="Arial"/>
      <family val="2"/>
    </font>
    <font>
      <sz val="12"/>
      <color theme="1"/>
      <name val="Calibri"/>
      <family val="2"/>
    </font>
    <font>
      <b/>
      <sz val="16"/>
      <color rgb="FFC00000"/>
      <name val="Calibri"/>
      <family val="2"/>
    </font>
    <font>
      <u/>
      <sz val="11"/>
      <color indexed="12"/>
      <name val="Calibri"/>
      <family val="2"/>
    </font>
    <font>
      <sz val="16"/>
      <color theme="1"/>
      <name val="Calibri"/>
      <family val="2"/>
    </font>
    <font>
      <sz val="12"/>
      <name val="Calibri"/>
      <family val="2"/>
    </font>
    <font>
      <u/>
      <sz val="11"/>
      <name val="Calibri"/>
      <family val="2"/>
    </font>
    <font>
      <sz val="11"/>
      <name val="Calibri"/>
      <family val="2"/>
    </font>
    <font>
      <b/>
      <sz val="12"/>
      <name val="Calibri"/>
      <family val="2"/>
    </font>
    <font>
      <sz val="11"/>
      <color rgb="FF000000"/>
      <name val="Calibri"/>
      <family val="2"/>
    </font>
    <font>
      <i/>
      <sz val="11"/>
      <color rgb="FFFF0000"/>
      <name val="Calibri"/>
      <family val="2"/>
    </font>
    <font>
      <sz val="11"/>
      <color theme="1"/>
      <name val="Calibri"/>
      <family val="2"/>
    </font>
    <font>
      <b/>
      <sz val="11"/>
      <color theme="1"/>
      <name val="Calibri"/>
      <family val="2"/>
    </font>
    <font>
      <sz val="11"/>
      <color theme="1"/>
      <name val="Calibri"/>
    </font>
    <font>
      <sz val="11"/>
      <color rgb="FF000000"/>
      <name val="Calibri"/>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left>
      <right style="thin">
        <color theme="0"/>
      </right>
      <top style="thin">
        <color theme="0"/>
      </top>
      <bottom style="thin">
        <color theme="0"/>
      </bottom>
      <diagonal/>
    </border>
    <border>
      <left/>
      <right/>
      <top style="thin">
        <color indexed="64"/>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s>
  <cellStyleXfs count="34">
    <xf numFmtId="0" fontId="0" fillId="0" borderId="0"/>
    <xf numFmtId="0" fontId="2" fillId="0" borderId="0" applyNumberFormat="0" applyFill="0" applyBorder="0" applyAlignment="0" applyProtection="0"/>
    <xf numFmtId="0" fontId="3" fillId="0" borderId="0"/>
    <xf numFmtId="0" fontId="4" fillId="0" borderId="0"/>
    <xf numFmtId="165" fontId="6" fillId="0" borderId="0"/>
    <xf numFmtId="49" fontId="6" fillId="0" borderId="0"/>
    <xf numFmtId="166" fontId="6" fillId="0" borderId="0">
      <alignment horizontal="center"/>
    </xf>
    <xf numFmtId="167" fontId="6" fillId="0" borderId="0"/>
    <xf numFmtId="168" fontId="6" fillId="0" borderId="0"/>
    <xf numFmtId="169" fontId="6" fillId="0" borderId="0"/>
    <xf numFmtId="170" fontId="6" fillId="0" borderId="0"/>
    <xf numFmtId="171" fontId="7" fillId="0" borderId="0"/>
    <xf numFmtId="172" fontId="8" fillId="0" borderId="0"/>
    <xf numFmtId="173" fontId="7" fillId="0" borderId="0"/>
    <xf numFmtId="174" fontId="6" fillId="0" borderId="0"/>
    <xf numFmtId="175" fontId="6" fillId="0" borderId="0"/>
    <xf numFmtId="176" fontId="6" fillId="0" borderId="0"/>
    <xf numFmtId="177" fontId="7" fillId="0" borderId="0"/>
    <xf numFmtId="178" fontId="6" fillId="0" borderId="0">
      <alignment horizontal="center"/>
    </xf>
    <xf numFmtId="179" fontId="6" fillId="0" borderId="0">
      <alignment horizontal="center"/>
    </xf>
    <xf numFmtId="180" fontId="6" fillId="0" borderId="0">
      <alignment horizontal="center"/>
    </xf>
    <xf numFmtId="181" fontId="6" fillId="0" borderId="0">
      <alignment horizontal="center"/>
    </xf>
    <xf numFmtId="182" fontId="6" fillId="0" borderId="0">
      <alignment horizontal="center"/>
    </xf>
    <xf numFmtId="0" fontId="6" fillId="0" borderId="2"/>
    <xf numFmtId="165" fontId="7" fillId="0" borderId="0"/>
    <xf numFmtId="49" fontId="7" fillId="0" borderId="0"/>
    <xf numFmtId="0" fontId="6" fillId="0" borderId="0"/>
    <xf numFmtId="0" fontId="5" fillId="0" borderId="0"/>
    <xf numFmtId="183" fontId="6" fillId="0" borderId="0"/>
    <xf numFmtId="0" fontId="9" fillId="0" borderId="0"/>
    <xf numFmtId="44" fontId="5" fillId="0" borderId="0" applyFont="0" applyFill="0" applyBorder="0" applyAlignment="0" applyProtection="0"/>
    <xf numFmtId="0" fontId="17" fillId="0" borderId="0"/>
    <xf numFmtId="0" fontId="18" fillId="0" borderId="0" applyNumberFormat="0" applyFill="0" applyBorder="0" applyAlignment="0" applyProtection="0"/>
    <xf numFmtId="0" fontId="1" fillId="0" borderId="0"/>
  </cellStyleXfs>
  <cellXfs count="84">
    <xf numFmtId="0" fontId="0" fillId="0" borderId="0" xfId="0"/>
    <xf numFmtId="0" fontId="10" fillId="0" borderId="0" xfId="0" applyFont="1" applyBorder="1" applyAlignment="1">
      <alignment horizontal="center"/>
    </xf>
    <xf numFmtId="0" fontId="10" fillId="0" borderId="0" xfId="0" applyFont="1" applyBorder="1"/>
    <xf numFmtId="0" fontId="11" fillId="0" borderId="0" xfId="0" applyFont="1" applyBorder="1" applyAlignment="1">
      <alignment horizontal="center" vertical="center"/>
    </xf>
    <xf numFmtId="164" fontId="11" fillId="0" borderId="0" xfId="0" applyNumberFormat="1" applyFont="1" applyBorder="1" applyAlignment="1">
      <alignment horizontal="right" vertical="center" indent="7"/>
    </xf>
    <xf numFmtId="164" fontId="10" fillId="0" borderId="0" xfId="0" applyNumberFormat="1" applyFont="1" applyBorder="1" applyAlignment="1">
      <alignment horizontal="right" indent="7"/>
    </xf>
    <xf numFmtId="0" fontId="10" fillId="0" borderId="0" xfId="0" applyFont="1" applyBorder="1" applyAlignment="1">
      <alignment horizontal="right" indent="6"/>
    </xf>
    <xf numFmtId="0" fontId="13" fillId="0" borderId="0" xfId="0" applyFont="1" applyBorder="1" applyAlignment="1">
      <alignment horizontal="center" vertical="center"/>
    </xf>
    <xf numFmtId="0" fontId="10" fillId="0" borderId="0" xfId="0" applyFont="1" applyBorder="1" applyAlignment="1">
      <alignment vertical="top"/>
    </xf>
    <xf numFmtId="0" fontId="10" fillId="0" borderId="0" xfId="0" applyFont="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pplyAlignment="1">
      <alignment horizontal="center" vertical="top"/>
    </xf>
    <xf numFmtId="0" fontId="11" fillId="0" borderId="0" xfId="0" applyFont="1" applyBorder="1" applyAlignment="1">
      <alignment horizontal="center" vertical="top"/>
    </xf>
    <xf numFmtId="164" fontId="11" fillId="0" borderId="0" xfId="0" applyNumberFormat="1" applyFont="1" applyBorder="1" applyAlignment="1">
      <alignment horizontal="right" vertical="top" indent="11"/>
    </xf>
    <xf numFmtId="164" fontId="10" fillId="0" borderId="0" xfId="0" applyNumberFormat="1" applyFont="1" applyFill="1" applyBorder="1" applyAlignment="1">
      <alignment horizontal="center" vertical="center"/>
    </xf>
    <xf numFmtId="0" fontId="10" fillId="0" borderId="0" xfId="0" applyFont="1"/>
    <xf numFmtId="164" fontId="10" fillId="0" borderId="0" xfId="0" applyNumberFormat="1" applyFont="1" applyBorder="1" applyAlignment="1">
      <alignment horizontal="right" vertical="center" indent="6"/>
    </xf>
    <xf numFmtId="0" fontId="10" fillId="0" borderId="0" xfId="0" applyFont="1" applyFill="1" applyBorder="1" applyAlignment="1">
      <alignment horizontal="center"/>
    </xf>
    <xf numFmtId="184" fontId="10" fillId="0" borderId="0" xfId="0" applyNumberFormat="1" applyFont="1" applyBorder="1" applyAlignment="1">
      <alignment horizontal="right" wrapText="1" indent="3"/>
    </xf>
    <xf numFmtId="184" fontId="10" fillId="0" borderId="0" xfId="0" applyNumberFormat="1" applyFont="1" applyFill="1" applyBorder="1" applyAlignment="1">
      <alignment horizontal="right" wrapText="1" indent="3"/>
    </xf>
    <xf numFmtId="0" fontId="10" fillId="0" borderId="0" xfId="0" applyFont="1" applyBorder="1" applyAlignment="1">
      <alignment horizontal="left"/>
    </xf>
    <xf numFmtId="0" fontId="13" fillId="0" borderId="0" xfId="0" applyFont="1" applyBorder="1" applyAlignment="1">
      <alignment horizontal="left"/>
    </xf>
    <xf numFmtId="0" fontId="13" fillId="0" borderId="0" xfId="0" applyFont="1"/>
    <xf numFmtId="0" fontId="10" fillId="0" borderId="0" xfId="0" applyFont="1" applyAlignment="1">
      <alignment vertical="center"/>
    </xf>
    <xf numFmtId="0" fontId="15" fillId="0" borderId="0" xfId="1" applyFont="1"/>
    <xf numFmtId="0" fontId="15" fillId="0" borderId="0" xfId="1" applyFont="1" applyBorder="1" applyAlignment="1">
      <alignment vertical="top"/>
    </xf>
    <xf numFmtId="0" fontId="12" fillId="0" borderId="0" xfId="1" applyFont="1" applyBorder="1"/>
    <xf numFmtId="0" fontId="15" fillId="0" borderId="0" xfId="1" applyFont="1" applyBorder="1"/>
    <xf numFmtId="0" fontId="17" fillId="2" borderId="1" xfId="31" applyFont="1" applyFill="1" applyBorder="1"/>
    <xf numFmtId="0" fontId="5" fillId="2" borderId="1" xfId="31" applyFont="1" applyFill="1" applyBorder="1"/>
    <xf numFmtId="0" fontId="19" fillId="2" borderId="1" xfId="31" applyFont="1" applyFill="1" applyBorder="1"/>
    <xf numFmtId="0" fontId="20" fillId="2" borderId="3" xfId="31" applyFont="1" applyFill="1" applyBorder="1" applyAlignment="1">
      <alignment vertical="center"/>
    </xf>
    <xf numFmtId="0" fontId="20" fillId="2" borderId="5" xfId="31" applyFont="1" applyFill="1" applyBorder="1" applyAlignment="1">
      <alignment vertical="center"/>
    </xf>
    <xf numFmtId="0" fontId="20" fillId="2" borderId="4" xfId="31" applyFont="1" applyFill="1" applyBorder="1" applyAlignment="1">
      <alignment vertical="center"/>
    </xf>
    <xf numFmtId="0" fontId="14" fillId="2" borderId="1" xfId="31" applyFont="1" applyFill="1" applyBorder="1"/>
    <xf numFmtId="0" fontId="10" fillId="2" borderId="1" xfId="31" applyFont="1" applyFill="1" applyBorder="1"/>
    <xf numFmtId="0" fontId="21" fillId="0" borderId="1" xfId="32" applyFont="1" applyBorder="1"/>
    <xf numFmtId="0" fontId="10" fillId="0" borderId="1" xfId="0" applyFont="1" applyBorder="1" applyAlignment="1"/>
    <xf numFmtId="49" fontId="10" fillId="0" borderId="1" xfId="0" quotePrefix="1" applyNumberFormat="1" applyFont="1" applyBorder="1"/>
    <xf numFmtId="0" fontId="22" fillId="2" borderId="1" xfId="31" applyFont="1" applyFill="1" applyBorder="1"/>
    <xf numFmtId="0" fontId="16" fillId="0" borderId="1" xfId="32" applyFont="1" applyBorder="1"/>
    <xf numFmtId="0" fontId="23" fillId="2" borderId="1" xfId="31" applyFont="1" applyFill="1" applyBorder="1"/>
    <xf numFmtId="0" fontId="24" fillId="2" borderId="1" xfId="1" applyFont="1" applyFill="1" applyBorder="1"/>
    <xf numFmtId="0" fontId="25" fillId="2" borderId="1" xfId="1" applyFont="1" applyFill="1" applyBorder="1"/>
    <xf numFmtId="0" fontId="26" fillId="2" borderId="1" xfId="31" applyFont="1" applyFill="1" applyBorder="1"/>
    <xf numFmtId="0" fontId="25" fillId="2" borderId="1" xfId="31" applyFont="1" applyFill="1" applyBorder="1"/>
    <xf numFmtId="0" fontId="10" fillId="0" borderId="0" xfId="0" applyFont="1" applyBorder="1" applyAlignment="1">
      <alignment horizontal="center"/>
    </xf>
    <xf numFmtId="0" fontId="2" fillId="0" borderId="0" xfId="1"/>
    <xf numFmtId="0" fontId="27" fillId="0" borderId="0" xfId="0" applyFont="1" applyBorder="1" applyAlignment="1">
      <alignment horizontal="center" vertical="top"/>
    </xf>
    <xf numFmtId="0" fontId="28" fillId="0" borderId="0" xfId="0" applyFont="1" applyBorder="1" applyAlignment="1">
      <alignment vertical="top"/>
    </xf>
    <xf numFmtId="0" fontId="10" fillId="0" borderId="0" xfId="0" applyFont="1" applyFill="1" applyBorder="1"/>
    <xf numFmtId="0" fontId="13" fillId="0" borderId="0" xfId="0" applyFont="1" applyBorder="1" applyAlignment="1"/>
    <xf numFmtId="184" fontId="29" fillId="0" borderId="0" xfId="0" applyNumberFormat="1" applyFont="1" applyBorder="1" applyAlignment="1">
      <alignment horizontal="right" wrapText="1"/>
    </xf>
    <xf numFmtId="184" fontId="29" fillId="0" borderId="0" xfId="0" applyNumberFormat="1" applyFont="1" applyFill="1" applyBorder="1" applyAlignment="1">
      <alignment horizontal="right" wrapText="1"/>
    </xf>
    <xf numFmtId="0" fontId="3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2" fillId="0" borderId="0" xfId="1" applyFont="1"/>
    <xf numFmtId="0" fontId="2" fillId="2" borderId="1" xfId="1" applyFill="1" applyBorder="1"/>
    <xf numFmtId="0" fontId="2" fillId="2" borderId="1" xfId="1" applyFont="1" applyFill="1" applyBorder="1"/>
    <xf numFmtId="0" fontId="10" fillId="0" borderId="0" xfId="33" applyFont="1"/>
    <xf numFmtId="0" fontId="13" fillId="0" borderId="0" xfId="33" applyFont="1"/>
    <xf numFmtId="0" fontId="10" fillId="0" borderId="0" xfId="33" applyFont="1" applyBorder="1" applyAlignment="1">
      <alignment horizontal="right" indent="2"/>
    </xf>
    <xf numFmtId="0" fontId="10" fillId="0" borderId="0" xfId="33" applyFont="1" applyBorder="1"/>
    <xf numFmtId="0" fontId="10" fillId="0" borderId="0" xfId="33" applyFont="1" applyBorder="1" applyAlignment="1">
      <alignment horizontal="right" indent="4"/>
    </xf>
    <xf numFmtId="0" fontId="10" fillId="0" borderId="0" xfId="33" applyFont="1" applyAlignment="1">
      <alignment wrapText="1"/>
    </xf>
    <xf numFmtId="0" fontId="10" fillId="0" borderId="0" xfId="0" applyFont="1" applyBorder="1" applyAlignment="1">
      <alignment horizontal="justify" vertical="center" wrapText="1"/>
    </xf>
    <xf numFmtId="0" fontId="10" fillId="0" borderId="0" xfId="0" applyFont="1" applyFill="1" applyBorder="1" applyAlignment="1">
      <alignment horizontal="justify" vertical="center" wrapText="1"/>
    </xf>
    <xf numFmtId="0" fontId="10" fillId="0" borderId="0" xfId="0" applyFont="1" applyBorder="1" applyAlignment="1">
      <alignment horizontal="right" vertical="center" wrapText="1" indent="2"/>
    </xf>
    <xf numFmtId="0" fontId="10" fillId="0" borderId="0" xfId="0" applyFont="1" applyFill="1" applyBorder="1" applyAlignment="1">
      <alignment horizontal="right" vertical="center" wrapText="1" indent="2"/>
    </xf>
    <xf numFmtId="1" fontId="10" fillId="0" borderId="0" xfId="0" applyNumberFormat="1" applyFont="1" applyFill="1" applyBorder="1" applyAlignment="1">
      <alignment horizontal="right" vertical="center" wrapText="1" indent="2"/>
    </xf>
    <xf numFmtId="0" fontId="10" fillId="0" borderId="0" xfId="0" applyFont="1" applyBorder="1" applyAlignment="1">
      <alignment horizontal="right"/>
    </xf>
    <xf numFmtId="0" fontId="10" fillId="0" borderId="0" xfId="0" applyFont="1" applyFill="1" applyBorder="1" applyAlignment="1">
      <alignment horizontal="right"/>
    </xf>
    <xf numFmtId="0" fontId="10" fillId="0" borderId="0" xfId="0" applyFont="1" applyBorder="1" applyAlignment="1">
      <alignment horizontal="right" indent="2"/>
    </xf>
    <xf numFmtId="1" fontId="10" fillId="0" borderId="0" xfId="0" applyNumberFormat="1" applyFont="1" applyBorder="1" applyAlignment="1">
      <alignment horizontal="right" indent="2"/>
    </xf>
    <xf numFmtId="0" fontId="31" fillId="0" borderId="0" xfId="0" applyFont="1" applyBorder="1" applyAlignment="1">
      <alignment horizontal="center" vertical="top" wrapText="1"/>
    </xf>
    <xf numFmtId="164" fontId="10" fillId="0" borderId="0" xfId="0" applyNumberFormat="1" applyFont="1" applyBorder="1" applyAlignment="1">
      <alignment horizontal="center" vertical="top" wrapText="1"/>
    </xf>
    <xf numFmtId="0" fontId="32" fillId="0" borderId="0" xfId="0" applyFont="1" applyBorder="1" applyAlignment="1">
      <alignment horizontal="center" vertical="top"/>
    </xf>
    <xf numFmtId="0" fontId="31" fillId="0" borderId="0" xfId="0" applyFont="1" applyBorder="1" applyAlignment="1">
      <alignment horizontal="center"/>
    </xf>
    <xf numFmtId="0" fontId="31" fillId="0" borderId="0" xfId="0" applyFont="1" applyBorder="1" applyAlignment="1">
      <alignment horizontal="center" vertical="center"/>
    </xf>
    <xf numFmtId="164" fontId="31" fillId="0" borderId="0" xfId="0" applyNumberFormat="1" applyFont="1" applyFill="1" applyBorder="1" applyAlignment="1">
      <alignment horizontal="center" vertical="center"/>
    </xf>
    <xf numFmtId="0" fontId="10" fillId="0" borderId="0" xfId="33" applyFont="1" applyAlignment="1">
      <alignment horizontal="left" vertical="top" wrapText="1"/>
    </xf>
    <xf numFmtId="0" fontId="10" fillId="0" borderId="0" xfId="0" applyFont="1" applyAlignment="1">
      <alignment horizontal="left" vertical="top" wrapText="1"/>
    </xf>
    <xf numFmtId="0" fontId="13" fillId="0" borderId="0" xfId="0" applyFont="1" applyBorder="1" applyAlignment="1">
      <alignment horizontal="center"/>
    </xf>
    <xf numFmtId="0" fontId="2" fillId="0" borderId="1" xfId="1" applyBorder="1" applyAlignment="1" applyProtection="1"/>
  </cellXfs>
  <cellStyles count="34">
    <cellStyle name="0mitP" xfId="4"/>
    <cellStyle name="0ohneP" xfId="5"/>
    <cellStyle name="10mitP" xfId="6"/>
    <cellStyle name="12mitP" xfId="7"/>
    <cellStyle name="12ohneP" xfId="8"/>
    <cellStyle name="13mitP" xfId="9"/>
    <cellStyle name="1mitP" xfId="10"/>
    <cellStyle name="1ohneP" xfId="11"/>
    <cellStyle name="2mitP" xfId="12"/>
    <cellStyle name="2ohneP" xfId="13"/>
    <cellStyle name="3mitP" xfId="14"/>
    <cellStyle name="3ohneP" xfId="15"/>
    <cellStyle name="4mitP" xfId="16"/>
    <cellStyle name="4ohneP" xfId="17"/>
    <cellStyle name="6mitP" xfId="18"/>
    <cellStyle name="6ohneP" xfId="19"/>
    <cellStyle name="7mitP" xfId="20"/>
    <cellStyle name="9mitP" xfId="21"/>
    <cellStyle name="9ohneP" xfId="22"/>
    <cellStyle name="Fuss" xfId="23"/>
    <cellStyle name="Hyperlink" xfId="1" builtinId="8"/>
    <cellStyle name="Hyperlink 2" xfId="32"/>
    <cellStyle name="mitP" xfId="24"/>
    <cellStyle name="ohneP" xfId="25"/>
    <cellStyle name="Standard" xfId="0" builtinId="0"/>
    <cellStyle name="Standard 2" xfId="2"/>
    <cellStyle name="Standard 2 2" xfId="3"/>
    <cellStyle name="Standard 2 3" xfId="33"/>
    <cellStyle name="Standard 3" xfId="26"/>
    <cellStyle name="Standard 4" xfId="27"/>
    <cellStyle name="Standard 5" xfId="28"/>
    <cellStyle name="Standard 6" xfId="29"/>
    <cellStyle name="Standard 9" xfId="31"/>
    <cellStyle name="Währung 2" xfId="30"/>
  </cellStyles>
  <dxfs count="43">
    <dxf>
      <font>
        <b val="0"/>
        <i val="0"/>
        <strike val="0"/>
        <condense val="0"/>
        <extend val="0"/>
        <outline val="0"/>
        <shadow val="0"/>
        <u val="none"/>
        <vertAlign val="baseline"/>
        <sz val="11"/>
        <color theme="1"/>
        <name val="Calibri"/>
        <scheme val="none"/>
      </font>
      <numFmt numFmtId="184" formatCode="#,##0.000"/>
      <alignment horizontal="right" vertical="bottom" textRotation="0" wrapText="1" indent="0" justifyLastLine="0" shrinkToFit="0" readingOrder="0"/>
    </dxf>
    <dxf>
      <font>
        <b val="0"/>
        <i val="0"/>
        <strike val="0"/>
        <condense val="0"/>
        <extend val="0"/>
        <outline val="0"/>
        <shadow val="0"/>
        <u val="none"/>
        <vertAlign val="baseline"/>
        <sz val="11"/>
        <color theme="1"/>
        <name val="Calibri"/>
        <scheme val="none"/>
      </font>
      <numFmt numFmtId="184" formatCode="#,##0.000"/>
      <alignment horizontal="right" vertical="bottom" textRotation="0" wrapText="1" relativeIndent="1" justifyLastLine="0" shrinkToFit="0" readingOrder="0"/>
    </dxf>
    <dxf>
      <font>
        <b val="0"/>
        <i val="0"/>
        <strike val="0"/>
        <condense val="0"/>
        <extend val="0"/>
        <outline val="0"/>
        <shadow val="0"/>
        <u val="none"/>
        <vertAlign val="baseline"/>
        <sz val="11"/>
        <color theme="1"/>
        <name val="Calibri"/>
        <scheme val="none"/>
      </font>
      <alignment horizont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84" formatCode="#,##0.000"/>
      <alignment horizontal="right" vertical="bottom" textRotation="0" wrapText="1" relativeIndent="1" justifyLastLine="0" shrinkToFit="0" readingOrder="0"/>
    </dxf>
    <dxf>
      <font>
        <b val="0"/>
        <i val="0"/>
        <strike val="0"/>
        <condense val="0"/>
        <extend val="0"/>
        <outline val="0"/>
        <shadow val="0"/>
        <u val="none"/>
        <vertAlign val="baseline"/>
        <sz val="11"/>
        <color theme="1"/>
        <name val="Calibri"/>
        <scheme val="none"/>
      </font>
      <alignment horizont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right" vertical="bottom" textRotation="0" wrapText="1" indent="0" justifyLastLine="0" shrinkToFit="0" readingOrder="0"/>
    </dxf>
    <dxf>
      <font>
        <b/>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right" vertical="center" textRotation="0" wrapText="0" relativeIndent="1" justifyLastLine="0" shrinkToFit="0" readingOrder="0"/>
    </dxf>
    <dxf>
      <font>
        <b val="0"/>
        <i val="0"/>
        <strike val="0"/>
        <condense val="0"/>
        <extend val="0"/>
        <outline val="0"/>
        <shadow val="0"/>
        <u val="none"/>
        <vertAlign val="baseline"/>
        <sz val="11"/>
        <color rgb="FF000000"/>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alignment horizontal="center" vertical="top"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top" textRotation="0" wrapText="1" indent="0" justifyLastLine="0" shrinkToFit="0" readingOrder="0"/>
    </dxf>
    <dxf>
      <font>
        <strike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none"/>
      </font>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64" formatCod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0" indent="0" justifyLastLine="0" shrinkToFit="0" readingOrder="0"/>
    </dxf>
    <dxf>
      <font>
        <b val="0"/>
        <i val="0"/>
        <strike val="0"/>
        <condense val="0"/>
        <extend val="0"/>
        <outline val="0"/>
        <shadow val="0"/>
        <u val="none"/>
        <vertAlign val="baseline"/>
        <sz val="11"/>
        <color rgb="FF000000"/>
        <name val="Calibri"/>
        <scheme val="none"/>
      </font>
      <numFmt numFmtId="164" formatCode="0.0"/>
      <alignment horizontal="right" vertical="top" textRotation="0" wrapText="0" relativeIndent="-1" justifyLastLine="0" shrinkToFit="0" readingOrder="0"/>
    </dxf>
    <dxf>
      <font>
        <b val="0"/>
        <i val="0"/>
        <strike val="0"/>
        <condense val="0"/>
        <extend val="0"/>
        <outline val="0"/>
        <shadow val="0"/>
        <u val="none"/>
        <vertAlign val="baseline"/>
        <sz val="11"/>
        <color rgb="FF000000"/>
        <name val="Calibri"/>
        <scheme val="none"/>
      </font>
      <alignment horizontal="center" vertical="top"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right" vertical="top" textRotation="0" wrapText="0" indent="0" justifyLastLine="0" shrinkToFit="0" readingOrder="0"/>
    </dxf>
    <dxf>
      <font>
        <strike val="0"/>
        <outline val="0"/>
        <shadow val="0"/>
        <vertAlign val="baseline"/>
        <sz val="11"/>
        <name val="Calibri"/>
        <scheme val="none"/>
      </font>
      <alignment horizontal="right" textRotation="0" wrapText="0" relativeIndent="1" justifyLastLine="0" shrinkToFit="0" readingOrder="0"/>
    </dxf>
    <dxf>
      <font>
        <strike val="0"/>
        <outline val="0"/>
        <shadow val="0"/>
        <vertAlign val="baseline"/>
        <sz val="11"/>
        <name val="Calibri"/>
        <scheme val="none"/>
      </font>
      <alignment horizontal="center" textRotation="0" wrapText="0" indent="0" justifyLastLine="0" shrinkToFit="0" readingOrder="0"/>
    </dxf>
    <dxf>
      <font>
        <strike val="0"/>
        <outline val="0"/>
        <shadow val="0"/>
        <vertAlign val="baseline"/>
        <sz val="11"/>
        <name val="Calibri"/>
        <scheme val="none"/>
      </font>
      <alignment horizontal="left" textRotation="0" wrapText="0" relativeIndent="1" justifyLastLine="0" shrinkToFit="0" readingOrder="0"/>
    </dxf>
    <dxf>
      <font>
        <strike val="0"/>
        <outline val="0"/>
        <shadow val="0"/>
        <vertAlign val="baseline"/>
        <sz val="11"/>
        <name val="Calibri"/>
        <scheme val="none"/>
      </font>
      <alignment horizontal="left" textRotation="0" wrapText="0" relativeIndent="1" justifyLastLine="0" shrinkToFit="0" readingOrder="0"/>
    </dxf>
    <dxf>
      <font>
        <strike val="0"/>
        <outline val="0"/>
        <shadow val="0"/>
        <u val="none"/>
        <vertAlign val="baseline"/>
        <sz val="11"/>
        <color theme="1"/>
        <name val="Calibri"/>
        <scheme val="none"/>
      </font>
      <numFmt numFmtId="1" formatCode="0"/>
      <alignment horizontal="right" vertical="bottom" textRotation="0" wrapText="0" indent="2" justifyLastLine="0" shrinkToFit="0" readingOrder="0"/>
    </dxf>
    <dxf>
      <font>
        <strike val="0"/>
        <outline val="0"/>
        <shadow val="0"/>
        <u val="none"/>
        <vertAlign val="baseline"/>
        <sz val="11"/>
        <color theme="1"/>
        <name val="Calibri"/>
        <scheme val="none"/>
      </font>
      <alignment horizontal="right" vertical="bottom" textRotation="0" wrapText="0" indent="2" justifyLastLine="0" shrinkToFit="0" readingOrder="0"/>
    </dxf>
    <dxf>
      <font>
        <strike val="0"/>
        <outline val="0"/>
        <shadow val="0"/>
        <u val="none"/>
        <vertAlign val="baseline"/>
        <sz val="11"/>
        <color theme="1"/>
        <name val="Calibri"/>
        <scheme val="none"/>
      </font>
      <alignment horizontal="right" vertical="bottom" textRotation="0" wrapText="0" indent="2" justifyLastLine="0" shrinkToFit="0" readingOrder="0"/>
    </dxf>
    <dxf>
      <font>
        <strike val="0"/>
        <outline val="0"/>
        <shadow val="0"/>
        <u val="none"/>
        <vertAlign val="baseline"/>
        <sz val="11"/>
        <color theme="1"/>
        <name val="Calibri"/>
        <scheme val="none"/>
      </font>
      <alignment horizontal="justify" vertical="center" textRotation="0" wrapText="1" indent="0" justifyLastLine="0" shrinkToFit="0" readingOrder="0"/>
    </dxf>
    <dxf>
      <font>
        <strike val="0"/>
        <outline val="0"/>
        <shadow val="0"/>
        <u val="none"/>
        <vertAlign val="baseline"/>
        <sz val="11"/>
        <color theme="1"/>
        <name val="Calibri"/>
        <scheme val="none"/>
      </font>
    </dxf>
    <dxf>
      <font>
        <strike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none"/>
      </font>
      <fill>
        <patternFill patternType="none">
          <fgColor indexed="64"/>
          <bgColor indexed="65"/>
        </patternFill>
      </fill>
      <alignment horizontal="right" vertical="center" textRotation="0" wrapText="1" relativeIndent="1" justifyLastLine="0" shrinkToFit="0" readingOrder="0"/>
    </dxf>
    <dxf>
      <font>
        <b val="0"/>
        <i val="0"/>
        <strike val="0"/>
        <condense val="0"/>
        <extend val="0"/>
        <outline val="0"/>
        <shadow val="0"/>
        <u val="none"/>
        <vertAlign val="baseline"/>
        <sz val="11"/>
        <color theme="1"/>
        <name val="Calibri"/>
        <scheme val="none"/>
      </font>
      <numFmt numFmtId="1" formatCode="0"/>
      <fill>
        <patternFill patternType="none">
          <fgColor indexed="64"/>
          <bgColor indexed="65"/>
        </patternFill>
      </fill>
      <alignment horizontal="right" vertical="center" textRotation="0" wrapText="1" relativeIndent="1" justifyLastLine="0" shrinkToFit="0" readingOrder="0"/>
    </dxf>
    <dxf>
      <font>
        <b val="0"/>
        <i val="0"/>
        <strike val="0"/>
        <condense val="0"/>
        <extend val="0"/>
        <outline val="0"/>
        <shadow val="0"/>
        <u val="none"/>
        <vertAlign val="baseline"/>
        <sz val="11"/>
        <color theme="1"/>
        <name val="Calibri"/>
        <scheme val="none"/>
      </font>
      <alignment horizontal="right" vertical="center" textRotation="0" wrapText="1" relativeIndent="1" justifyLastLine="0" shrinkToFit="0" readingOrder="0"/>
    </dxf>
    <dxf>
      <font>
        <b val="0"/>
        <i val="0"/>
        <strike val="0"/>
        <condense val="0"/>
        <extend val="0"/>
        <outline val="0"/>
        <shadow val="0"/>
        <u val="none"/>
        <vertAlign val="baseline"/>
        <sz val="11"/>
        <color theme="1"/>
        <name val="Calibri"/>
        <scheme val="none"/>
      </font>
      <alignment horizontal="justify" vertical="center" textRotation="0" wrapText="1" indent="0" justifyLastLine="0" shrinkToFit="0" readingOrder="0"/>
    </dxf>
    <dxf>
      <font>
        <strike val="0"/>
        <outline val="0"/>
        <shadow val="0"/>
        <u val="none"/>
        <vertAlign val="baseline"/>
        <sz val="11"/>
        <color theme="1"/>
        <name val="Calibri"/>
        <scheme val="none"/>
      </font>
    </dxf>
    <dxf>
      <font>
        <strike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none"/>
      </font>
      <alignment horizontal="right" vertical="bottom" textRotation="0" wrapText="0" indent="4" justifyLastLine="0" shrinkToFit="0" readingOrder="0"/>
    </dxf>
    <dxf>
      <font>
        <b val="0"/>
        <i val="0"/>
        <strike val="0"/>
        <condense val="0"/>
        <extend val="0"/>
        <outline val="0"/>
        <shadow val="0"/>
        <u val="none"/>
        <vertAlign val="baseline"/>
        <sz val="11"/>
        <color theme="1"/>
        <name val="Calibri"/>
        <scheme val="none"/>
      </font>
      <alignment horizontal="right" vertical="bottom" textRotation="0" wrapText="0" indent="4" justifyLastLine="0" shrinkToFit="0" readingOrder="0"/>
    </dxf>
    <dxf>
      <font>
        <b val="0"/>
        <i val="0"/>
        <strike val="0"/>
        <condense val="0"/>
        <extend val="0"/>
        <outline val="0"/>
        <shadow val="0"/>
        <u val="none"/>
        <vertAlign val="baseline"/>
        <sz val="11"/>
        <color theme="1"/>
        <name val="Calibri"/>
        <scheme val="none"/>
      </font>
    </dxf>
    <dxf>
      <font>
        <strike val="0"/>
        <outline val="0"/>
        <shadow val="0"/>
        <u val="none"/>
        <vertAlign val="baseline"/>
        <sz val="11"/>
        <color theme="1"/>
        <name val="Calibri"/>
        <scheme val="none"/>
      </font>
    </dxf>
    <dxf>
      <font>
        <b val="0"/>
        <i val="0"/>
        <strike val="0"/>
        <condense val="0"/>
        <extend val="0"/>
        <outline val="0"/>
        <shadow val="0"/>
        <u val="none"/>
        <vertAlign val="baseline"/>
        <sz val="11"/>
        <color theme="1"/>
        <name val="Calibri"/>
        <scheme val="none"/>
      </font>
    </dxf>
  </dxfs>
  <tableStyles count="0" defaultTableStyle="TableStyleMedium2" defaultPivotStyle="PivotStyleLight16"/>
  <colors>
    <mruColors>
      <color rgb="FFDF0513"/>
      <color rgb="FFE50511"/>
      <color rgb="FF960057"/>
      <color rgb="FF00384D"/>
      <color rgb="FF97A196"/>
      <color rgb="FF008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781050</xdr:colOff>
      <xdr:row>1</xdr:row>
      <xdr:rowOff>0</xdr:rowOff>
    </xdr:from>
    <xdr:to>
      <xdr:col>12</xdr:col>
      <xdr:colOff>474075</xdr:colOff>
      <xdr:row>7</xdr:row>
      <xdr:rowOff>198896</xdr:rowOff>
    </xdr:to>
    <xdr:pic>
      <xdr:nvPicPr>
        <xdr:cNvPr id="9" name="Grafik 8"/>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050" y="200025"/>
          <a:ext cx="6732000" cy="1399046"/>
        </a:xfrm>
        <a:prstGeom prst="rect">
          <a:avLst/>
        </a:prstGeom>
      </xdr:spPr>
    </xdr:pic>
    <xdr:clientData/>
  </xdr:twoCellAnchor>
  <xdr:twoCellAnchor editAs="oneCell">
    <xdr:from>
      <xdr:col>0</xdr:col>
      <xdr:colOff>571500</xdr:colOff>
      <xdr:row>40</xdr:row>
      <xdr:rowOff>123825</xdr:rowOff>
    </xdr:from>
    <xdr:to>
      <xdr:col>3</xdr:col>
      <xdr:colOff>304800</xdr:colOff>
      <xdr:row>47</xdr:row>
      <xdr:rowOff>79330</xdr:rowOff>
    </xdr:to>
    <xdr:pic>
      <xdr:nvPicPr>
        <xdr:cNvPr id="12" name="Grafik 1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0" y="7381875"/>
          <a:ext cx="1400175" cy="1317580"/>
        </a:xfrm>
        <a:prstGeom prst="rect">
          <a:avLst/>
        </a:prstGeom>
      </xdr:spPr>
    </xdr:pic>
    <xdr:clientData/>
  </xdr:twoCellAnchor>
</xdr:wsDr>
</file>

<file path=xl/tables/table1.xml><?xml version="1.0" encoding="utf-8"?>
<table xmlns="http://schemas.openxmlformats.org/spreadsheetml/2006/main" id="8" name="Tabelle2" displayName="Tabelle2" ref="B6:D21" totalsRowShown="0" headerRowDxfId="42" dataDxfId="41" headerRowCellStyle="Standard 2">
  <autoFilter ref="B6:D21"/>
  <tableColumns count="3">
    <tableColumn id="1" name="Jahr" dataDxfId="40" dataCellStyle="Standard 2"/>
    <tableColumn id="2" name="Gini-Koeffizient der Einkommen" dataDxfId="39" dataCellStyle="Standard 2"/>
    <tableColumn id="3" name="Gini-Koeffizient der Vermögen" dataDxfId="38" dataCellStyle="Standard 2"/>
  </tableColumns>
  <tableStyleInfo name="TableStyleMedium2" showFirstColumn="0" showLastColumn="0" showRowStripes="1" showColumnStripes="0"/>
</table>
</file>

<file path=xl/tables/table10.xml><?xml version="1.0" encoding="utf-8"?>
<table xmlns="http://schemas.openxmlformats.org/spreadsheetml/2006/main" id="2" name="Tabelle923" displayName="Tabelle923" ref="B7:D22" totalsRowShown="0" headerRowDxfId="4" dataDxfId="3">
  <autoFilter ref="B7:D22"/>
  <tableColumns count="3">
    <tableColumn id="1" name="Jahr" dataDxfId="2"/>
    <tableColumn id="2" name="bedarsgewichtetes Nettohaushaltsvermögen" dataDxfId="1"/>
    <tableColumn id="3" name="pro-Kopf-Haushaltsvermögen" dataDxfId="0"/>
  </tableColumns>
  <tableStyleInfo name="TableStyleLight11" showFirstColumn="0" showLastColumn="0" showRowStripes="1" showColumnStripes="0"/>
</table>
</file>

<file path=xl/tables/table2.xml><?xml version="1.0" encoding="utf-8"?>
<table xmlns="http://schemas.openxmlformats.org/spreadsheetml/2006/main" id="9" name="Tabelle1" displayName="Tabelle1" ref="B7:E17" totalsRowShown="0" headerRowDxfId="37" dataDxfId="36">
  <autoFilter ref="B7:E17"/>
  <tableColumns count="4">
    <tableColumn id="1" name="Dezile" dataDxfId="35"/>
    <tableColumn id="2" name="Gesamt" dataDxfId="34"/>
    <tableColumn id="3" name="Konsum pro Jahr" dataDxfId="33"/>
    <tableColumn id="4" name="Vermögen" dataDxfId="32"/>
  </tableColumns>
  <tableStyleInfo name="TableStyleMedium2" showFirstColumn="0" showLastColumn="0" showRowStripes="1" showColumnStripes="0"/>
</table>
</file>

<file path=xl/tables/table3.xml><?xml version="1.0" encoding="utf-8"?>
<table xmlns="http://schemas.openxmlformats.org/spreadsheetml/2006/main" id="10" name="Tabelle311" displayName="Tabelle311" ref="B7:E17" totalsRowShown="0" headerRowDxfId="31" dataDxfId="30">
  <autoFilter ref="B7:E17"/>
  <tableColumns count="4">
    <tableColumn id="1" name="Vermögen" dataDxfId="29"/>
    <tableColumn id="2" name="Median" dataDxfId="28"/>
    <tableColumn id="3" name="Durchschnitt" dataDxfId="27"/>
    <tableColumn id="4" name="Konsum pro Monat" dataDxfId="26"/>
  </tableColumns>
  <tableStyleInfo name="TableStyleMedium2" showFirstColumn="0" showLastColumn="0" showRowStripes="1" showColumnStripes="0"/>
</table>
</file>

<file path=xl/tables/table4.xml><?xml version="1.0" encoding="utf-8"?>
<table xmlns="http://schemas.openxmlformats.org/spreadsheetml/2006/main" id="3" name="Tabelle3" displayName="Tabelle3" ref="B7:C30" totalsRowShown="0" headerRowDxfId="25" dataDxfId="24">
  <autoFilter ref="B7:C30"/>
  <tableColumns count="2">
    <tableColumn id="1" name="Jahr" dataDxfId="23"/>
    <tableColumn id="2" name="Erwerbslosenquote" dataDxfId="22"/>
  </tableColumns>
  <tableStyleInfo name="TableStyleLight11" showFirstColumn="0" showLastColumn="0" showRowStripes="1" showColumnStripes="0"/>
</table>
</file>

<file path=xl/tables/table5.xml><?xml version="1.0" encoding="utf-8"?>
<table xmlns="http://schemas.openxmlformats.org/spreadsheetml/2006/main" id="4" name="Tabelle4" displayName="Tabelle4" ref="B6:C32" totalsRowShown="0" dataDxfId="21">
  <autoFilter ref="B6:C32"/>
  <tableColumns count="2">
    <tableColumn id="1" name="Jahr" dataDxfId="20"/>
    <tableColumn id="2" name="Veränderung des preisbereinigten BIPs gegenüber dem Vorjahr" dataDxfId="19"/>
  </tableColumns>
  <tableStyleInfo name="TableStyleLight11" showFirstColumn="0" showLastColumn="0" showRowStripes="1" showColumnStripes="0"/>
</table>
</file>

<file path=xl/tables/table6.xml><?xml version="1.0" encoding="utf-8"?>
<table xmlns="http://schemas.openxmlformats.org/spreadsheetml/2006/main" id="5" name="Tabelle5" displayName="Tabelle5" ref="B7:D34" totalsRowShown="0">
  <autoFilter ref="B7:D34"/>
  <tableColumns count="3">
    <tableColumn id="1" name="Jahr" dataDxfId="18"/>
    <tableColumn id="2" name="Arbeitnehmerentgelte" dataDxfId="17"/>
    <tableColumn id="3" name="Unternehmens- und Gewinneinkommen" dataDxfId="16"/>
  </tableColumns>
  <tableStyleInfo name="TableStyleLight11" showFirstColumn="0" showLastColumn="0" showRowStripes="1" showColumnStripes="0"/>
</table>
</file>

<file path=xl/tables/table7.xml><?xml version="1.0" encoding="utf-8"?>
<table xmlns="http://schemas.openxmlformats.org/spreadsheetml/2006/main" id="6" name="Tabelle6" displayName="Tabelle6" ref="B6:C24" totalsRowShown="0" headerRowDxfId="15" dataDxfId="14">
  <autoFilter ref="B6:C24"/>
  <tableColumns count="2">
    <tableColumn id="1" name="Jahr" dataDxfId="13"/>
    <tableColumn id="2" name="Änderung zum Vorjahr" dataDxfId="12"/>
  </tableColumns>
  <tableStyleInfo name="TableStyleLight11" showFirstColumn="0" showLastColumn="0" showRowStripes="1" showColumnStripes="0"/>
</table>
</file>

<file path=xl/tables/table8.xml><?xml version="1.0" encoding="utf-8"?>
<table xmlns="http://schemas.openxmlformats.org/spreadsheetml/2006/main" id="7" name="Tabelle7" displayName="Tabelle7" ref="B6:C24" totalsRowShown="0" headerRowDxfId="11">
  <autoFilter ref="B6:C24"/>
  <tableColumns count="2">
    <tableColumn id="1" name="Jahr" dataDxfId="10"/>
    <tableColumn id="2" name="Quote" dataDxfId="9"/>
  </tableColumns>
  <tableStyleInfo name="TableStyleLight11" showFirstColumn="0" showLastColumn="0" showRowStripes="1" showColumnStripes="0"/>
</table>
</file>

<file path=xl/tables/table9.xml><?xml version="1.0" encoding="utf-8"?>
<table xmlns="http://schemas.openxmlformats.org/spreadsheetml/2006/main" id="1" name="Tabelle92" displayName="Tabelle92" ref="B7:C31" totalsRowShown="0" headerRowDxfId="8" dataDxfId="7">
  <autoFilter ref="B7:C31"/>
  <tableColumns count="2">
    <tableColumn id="1" name="Jahr" dataDxfId="6"/>
    <tableColumn id="2" name="Deutschland" dataDxfId="5"/>
  </tableColumns>
  <tableStyleInfo name="TableStyleLight11" showFirstColumn="0" showLastColumn="0" showRowStripes="1" showColumnStripes="0"/>
</table>
</file>

<file path=xl/theme/theme1.xml><?xml version="1.0" encoding="utf-8"?>
<a:theme xmlns:a="http://schemas.openxmlformats.org/drawingml/2006/main" name="Larissa">
  <a:themeElements>
    <a:clrScheme name="Benutzerdefiniert 197">
      <a:dk1>
        <a:sysClr val="windowText" lastClr="000000"/>
      </a:dk1>
      <a:lt1>
        <a:sysClr val="window" lastClr="FFFFFF"/>
      </a:lt1>
      <a:dk2>
        <a:srgbClr val="D6007E"/>
      </a:dk2>
      <a:lt2>
        <a:srgbClr val="E4E1CD"/>
      </a:lt2>
      <a:accent1>
        <a:srgbClr val="E30513"/>
      </a:accent1>
      <a:accent2>
        <a:srgbClr val="EF7C00"/>
      </a:accent2>
      <a:accent3>
        <a:srgbClr val="939185"/>
      </a:accent3>
      <a:accent4>
        <a:srgbClr val="5FBBC9"/>
      </a:accent4>
      <a:accent5>
        <a:srgbClr val="0082AD"/>
      </a:accent5>
      <a:accent6>
        <a:srgbClr val="6E358B"/>
      </a:accent6>
      <a:hlink>
        <a:srgbClr val="000000"/>
      </a:hlink>
      <a:folHlink>
        <a:srgbClr val="000000"/>
      </a:folHlink>
    </a:clrScheme>
    <a:fontScheme name="Arial Narrow">
      <a:majorFont>
        <a:latin typeface="Arial Narrow"/>
        <a:ea typeface=""/>
        <a:cs typeface=""/>
      </a:majorFont>
      <a:minorFont>
        <a:latin typeface="Arial Narrow"/>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orothee-spannagel@boeckler.de" TargetMode="External"/><Relationship Id="rId1" Type="http://schemas.openxmlformats.org/officeDocument/2006/relationships/hyperlink" Target="http://www.wsi.de/verteilungsmonitor"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5.bin"/><Relationship Id="rId1" Type="http://schemas.openxmlformats.org/officeDocument/2006/relationships/hyperlink" Target="http://ec.europa.eu/eurostat/data/database"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destatis.de/DE/Publikationen/Thematisch/VolkswirtschaftlicheGesamtrechnungen/Inlandsprodukt/InlandsproduktsberechnungVorlaeufigXLS_2180140.xlsx?__blob=publicationFile" TargetMode="External"/><Relationship Id="rId1" Type="http://schemas.openxmlformats.org/officeDocument/2006/relationships/hyperlink" Target="https://www.destatis.de/DE/ZahlenFakten/GesamtwirtschaftUmwelt/VGR/Inlandsprodukt/Tabellen/BruttoinlandVierteljahresdaten_pdf.pdf?__blob=publicationFile" TargetMode="Externa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hyperlink" Target="https://www.destatis.de/DE/ZahlenFakten/Indikatoren/LangeReihen/VolkswirtschaftlicheGesamtrechnungen/lrvgr04.html"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destatis.de/DE/Publikationen/Thematisch/VolkswirtschaftlicheGesamtrechnungen/ZusammenhaengePDF_0310100.pdf?__blob=publicationFile" TargetMode="External"/><Relationship Id="rId1" Type="http://schemas.openxmlformats.org/officeDocument/2006/relationships/hyperlink" Target="https://www.destatis.de/DE/Publikationen/Thematisch/VolkswirtschaftlicheGesamtrechnungen/ZusammenhaengePDF_0310100.pdf?__blob=publicationFile" TargetMode="Externa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0:L52"/>
  <sheetViews>
    <sheetView workbookViewId="0">
      <selection activeCell="E28" sqref="E28"/>
    </sheetView>
  </sheetViews>
  <sheetFormatPr baseColWidth="10" defaultColWidth="12.42578125" defaultRowHeight="15.75"/>
  <cols>
    <col min="1" max="1" width="12.42578125" style="28"/>
    <col min="2" max="2" width="5.85546875" style="28" customWidth="1"/>
    <col min="3" max="4" width="6.7109375" style="28" customWidth="1"/>
    <col min="5" max="16384" width="12.42578125" style="28"/>
  </cols>
  <sheetData>
    <row r="10" spans="2:9" s="39" customFormat="1" ht="21">
      <c r="B10" s="31" t="s">
        <v>22</v>
      </c>
      <c r="C10" s="32"/>
      <c r="D10" s="32"/>
      <c r="E10" s="32"/>
      <c r="F10" s="32"/>
      <c r="G10" s="32"/>
      <c r="H10" s="33"/>
    </row>
    <row r="11" spans="2:9" s="30" customFormat="1"/>
    <row r="12" spans="2:9" s="30" customFormat="1"/>
    <row r="13" spans="2:9" s="30" customFormat="1">
      <c r="B13" s="34" t="s">
        <v>21</v>
      </c>
    </row>
    <row r="14" spans="2:9" s="30" customFormat="1"/>
    <row r="15" spans="2:9" s="30" customFormat="1" ht="16.5">
      <c r="B15" s="58" t="s">
        <v>32</v>
      </c>
      <c r="C15" s="57"/>
      <c r="D15" s="57"/>
      <c r="E15" s="57"/>
      <c r="F15" s="57"/>
      <c r="G15" s="57"/>
      <c r="H15" s="57"/>
      <c r="I15" s="57"/>
    </row>
    <row r="16" spans="2:9" s="30" customFormat="1" ht="16.5">
      <c r="B16" s="58" t="s">
        <v>37</v>
      </c>
      <c r="C16" s="57"/>
      <c r="D16" s="57"/>
      <c r="E16" s="57"/>
      <c r="F16" s="57"/>
      <c r="G16" s="57"/>
      <c r="H16" s="57"/>
      <c r="I16" s="57"/>
    </row>
    <row r="17" spans="2:12" s="30" customFormat="1" ht="16.5">
      <c r="B17" s="58" t="s">
        <v>53</v>
      </c>
      <c r="C17" s="57"/>
      <c r="D17" s="57"/>
      <c r="E17" s="57"/>
      <c r="F17" s="57"/>
      <c r="G17" s="57"/>
      <c r="H17" s="57"/>
      <c r="I17" s="57"/>
      <c r="J17" s="57"/>
    </row>
    <row r="18" spans="2:12" s="30" customFormat="1"/>
    <row r="19" spans="2:12" s="30" customFormat="1">
      <c r="B19" s="34" t="s">
        <v>77</v>
      </c>
    </row>
    <row r="20" spans="2:12" s="41" customFormat="1">
      <c r="B20" s="42" t="str">
        <f>Erwerbslosigkeit!B4</f>
        <v>Anteil der Erwerbslosen an allen Erwerbspersonen (ILO-Konzept)</v>
      </c>
      <c r="C20" s="43"/>
      <c r="D20" s="43"/>
      <c r="E20" s="43"/>
      <c r="F20" s="43"/>
      <c r="G20" s="43"/>
      <c r="H20" s="43"/>
    </row>
    <row r="21" spans="2:12" s="41" customFormat="1">
      <c r="B21" s="44" t="s">
        <v>74</v>
      </c>
    </row>
    <row r="22" spans="2:12" s="41" customFormat="1">
      <c r="B22" s="42" t="str">
        <f>BIP!B4</f>
        <v>Veränderung des preisbereinigten Bruttoinlandsprodukts gegenüber dem Vorjahr (in Prozent)</v>
      </c>
      <c r="C22" s="43"/>
      <c r="D22" s="43"/>
      <c r="E22" s="43"/>
      <c r="F22" s="43"/>
      <c r="G22" s="43"/>
      <c r="H22" s="43"/>
      <c r="I22" s="43"/>
      <c r="J22" s="43"/>
    </row>
    <row r="23" spans="2:12" s="41" customFormat="1">
      <c r="B23" s="44" t="s">
        <v>76</v>
      </c>
    </row>
    <row r="24" spans="2:12" s="41" customFormat="1">
      <c r="B24" s="42" t="str">
        <f>'Arbeitnehmerentgelte und Gewinn'!B4</f>
        <v xml:space="preserve">Veränderung der Arbeitnehmerentgelte und Unternehmens- bzw. Vermögenseinkommen </v>
      </c>
      <c r="C24" s="43"/>
      <c r="D24" s="43"/>
      <c r="E24" s="43"/>
      <c r="F24" s="43"/>
      <c r="G24" s="43"/>
      <c r="H24" s="43"/>
      <c r="I24" s="43"/>
    </row>
    <row r="25" spans="2:12" s="41" customFormat="1">
      <c r="B25" s="42" t="str">
        <f>'Arbeitnehmerentgelte und Gewinn'!B5</f>
        <v>gegenüber dem Basisjahr 1991, in Prozent (1991=100 Prozent)</v>
      </c>
      <c r="C25" s="43"/>
      <c r="D25" s="43"/>
      <c r="E25" s="43"/>
      <c r="F25" s="43"/>
      <c r="G25" s="43"/>
      <c r="H25" s="43"/>
      <c r="I25" s="43"/>
    </row>
    <row r="26" spans="2:12" s="41" customFormat="1">
      <c r="B26" s="44" t="s">
        <v>69</v>
      </c>
    </row>
    <row r="27" spans="2:12" s="41" customFormat="1">
      <c r="B27" s="42" t="str">
        <f>'Bruttolöhne und -gehälter'!B4</f>
        <v xml:space="preserve">Veränderung der nominalen Bruttolöhne und –gehälter je geleisteter Arbeitsstunde gegenüber dem Vorjahr (in Prozent) </v>
      </c>
      <c r="C27" s="43"/>
      <c r="D27" s="43"/>
      <c r="E27" s="43"/>
      <c r="F27" s="43"/>
      <c r="G27" s="43"/>
      <c r="H27" s="43"/>
      <c r="I27" s="43"/>
      <c r="J27" s="43"/>
      <c r="K27" s="43"/>
      <c r="L27" s="43"/>
    </row>
    <row r="28" spans="2:12" s="41" customFormat="1">
      <c r="B28" s="44" t="s">
        <v>84</v>
      </c>
    </row>
    <row r="29" spans="2:12" s="41" customFormat="1">
      <c r="B29" s="42" t="str">
        <f>Lohnquote!B4</f>
        <v>Arbeitnehmerentgeltquote bereinigt um Veränderungen in der Erwerbstätigenstruktur</v>
      </c>
      <c r="C29" s="43"/>
      <c r="D29" s="43"/>
      <c r="E29" s="43"/>
      <c r="F29" s="43"/>
      <c r="G29" s="43"/>
      <c r="H29" s="43"/>
      <c r="I29" s="43"/>
    </row>
    <row r="30" spans="2:12" s="41" customFormat="1">
      <c r="B30" s="44" t="s">
        <v>23</v>
      </c>
    </row>
    <row r="31" spans="2:12" s="41" customFormat="1">
      <c r="B31" s="42" t="s">
        <v>19</v>
      </c>
      <c r="C31" s="43"/>
      <c r="D31" s="43"/>
      <c r="E31" s="43"/>
      <c r="F31" s="43"/>
      <c r="G31" s="43"/>
      <c r="H31" s="43"/>
    </row>
    <row r="32" spans="2:12" s="41" customFormat="1">
      <c r="B32" s="44" t="s">
        <v>29</v>
      </c>
    </row>
    <row r="33" spans="2:10" s="41" customFormat="1">
      <c r="B33" s="56" t="s">
        <v>26</v>
      </c>
    </row>
    <row r="34" spans="2:10" s="41" customFormat="1"/>
    <row r="35" spans="2:10" s="41" customFormat="1"/>
    <row r="36" spans="2:10" s="41" customFormat="1"/>
    <row r="37" spans="2:10" s="41" customFormat="1"/>
    <row r="38" spans="2:10" s="41" customFormat="1"/>
    <row r="39" spans="2:10" s="41" customFormat="1"/>
    <row r="40" spans="2:10" s="45" customFormat="1">
      <c r="B40" s="41"/>
      <c r="C40" s="41"/>
      <c r="D40" s="41"/>
      <c r="E40" s="41"/>
      <c r="F40" s="41"/>
      <c r="G40" s="41"/>
      <c r="H40" s="41"/>
      <c r="I40" s="41"/>
      <c r="J40" s="41"/>
    </row>
    <row r="41" spans="2:10" s="35" customFormat="1">
      <c r="B41" s="41"/>
      <c r="C41" s="41"/>
      <c r="D41" s="41"/>
      <c r="E41" s="41"/>
      <c r="F41" s="41"/>
      <c r="G41" s="41"/>
      <c r="H41" s="41"/>
      <c r="I41" s="41"/>
      <c r="J41" s="41"/>
    </row>
    <row r="42" spans="2:10" s="35" customFormat="1" ht="15"/>
    <row r="43" spans="2:10" s="35" customFormat="1" ht="15">
      <c r="F43" s="40" t="s">
        <v>3</v>
      </c>
      <c r="G43" s="36"/>
    </row>
    <row r="44" spans="2:10" s="35" customFormat="1" ht="15">
      <c r="F44" s="37" t="s">
        <v>4</v>
      </c>
      <c r="G44" s="38" t="s">
        <v>78</v>
      </c>
    </row>
    <row r="45" spans="2:10" s="35" customFormat="1" ht="16.5">
      <c r="F45" s="37" t="s">
        <v>5</v>
      </c>
      <c r="G45" s="83" t="s">
        <v>79</v>
      </c>
    </row>
    <row r="46" spans="2:10" s="35" customFormat="1" ht="15"/>
    <row r="47" spans="2:10" s="35" customFormat="1" ht="15"/>
    <row r="48" spans="2:10" s="35" customFormat="1" ht="15"/>
    <row r="49" s="29" customFormat="1" ht="16.5"/>
    <row r="50" s="29" customFormat="1" ht="16.5"/>
    <row r="51" s="29" customFormat="1" ht="16.5"/>
    <row r="52" s="29" customFormat="1" ht="16.5"/>
  </sheetData>
  <hyperlinks>
    <hyperlink ref="F43" r:id="rId1"/>
    <hyperlink ref="G45" r:id="rId2"/>
    <hyperlink ref="B20:H20" location="Erwerbslosigkeit!A1" display="Erwerbslosigkeit!A1"/>
    <hyperlink ref="B22:J22" location="BIP!A1" display="BIP!A1"/>
    <hyperlink ref="B24:I25" location="'Arbeitnehmerentgelte und Gewinn'!A1" display="'Arbeitnehmerentgelte und Gewinn'!A1"/>
    <hyperlink ref="B27:L27" location="'Bruttolöhne und -gehälter'!A1" display="'Bruttolöhne und -gehälter'!A1"/>
    <hyperlink ref="B29:I29" location="Lohnquote!A1" display="Lohnquote!A1"/>
    <hyperlink ref="B31:H31" location="'Gini-Koeffizient'!A1" display="'Gini-Koeffizient'!A1"/>
    <hyperlink ref="B31" location="'Gini-Koeffizient Gesamtdeutschl'!A1" display="'Gini-Koeffizient Gesamtdeutschl'!A1"/>
    <hyperlink ref="B33" location="'Einkommens&amp;Vermögensungleichhei'!A1" display="Gini-Koeffizient der bedarfsgewichteten Nettohaushaltseinkommen und der pro-Kopf-Haushaltsnettovermögen"/>
    <hyperlink ref="B15:I15" location="'Abb 1'!A1" display="Abbildung 1: Einkommens- und Vermögensungleichheit in Deutschland"/>
    <hyperlink ref="B16:I16" location="'Abb 2'!A1" display="Abbildung 2: Konsumsicherung (in Jahren), Konsum und Vermögen (in Euro) "/>
    <hyperlink ref="B17:J17" location="'Abb 3'!A1" display="Abbildung 3: Konsumsicherung (in Jahren) und Konsum (in Euro) nach Vermögensdezilen"/>
  </hyperlinks>
  <pageMargins left="0.7" right="0.7" top="0.78740157499999996" bottom="0.78740157499999996"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1"/>
  <sheetViews>
    <sheetView workbookViewId="0"/>
  </sheetViews>
  <sheetFormatPr baseColWidth="10" defaultRowHeight="16.5"/>
  <sheetData>
    <row r="1" spans="2:5">
      <c r="B1" s="21" t="s">
        <v>22</v>
      </c>
      <c r="C1" s="6"/>
      <c r="D1" s="2"/>
      <c r="E1" s="2"/>
    </row>
    <row r="2" spans="2:5">
      <c r="B2" s="46"/>
      <c r="C2" s="6"/>
      <c r="D2" s="2"/>
      <c r="E2" s="2"/>
    </row>
    <row r="3" spans="2:5">
      <c r="B3" s="22" t="s">
        <v>23</v>
      </c>
      <c r="C3" s="6"/>
      <c r="D3" s="2"/>
      <c r="E3" s="2"/>
    </row>
    <row r="4" spans="2:5">
      <c r="B4" s="15" t="s">
        <v>19</v>
      </c>
      <c r="C4" s="6"/>
      <c r="D4" s="2"/>
      <c r="E4" s="2"/>
    </row>
    <row r="5" spans="2:5">
      <c r="B5" s="46"/>
      <c r="C5" s="6"/>
      <c r="D5" s="2"/>
      <c r="E5" s="2"/>
    </row>
    <row r="6" spans="2:5">
      <c r="B6" s="82" t="s">
        <v>13</v>
      </c>
      <c r="C6" s="82"/>
      <c r="D6" s="51"/>
      <c r="E6" s="51"/>
    </row>
    <row r="7" spans="2:5">
      <c r="B7" s="7" t="s">
        <v>0</v>
      </c>
      <c r="C7" s="7" t="s">
        <v>24</v>
      </c>
    </row>
    <row r="8" spans="2:5">
      <c r="B8" s="46">
        <v>1991</v>
      </c>
      <c r="C8" s="18">
        <v>0.248</v>
      </c>
    </row>
    <row r="9" spans="2:5">
      <c r="B9" s="46">
        <v>1992</v>
      </c>
      <c r="C9" s="18">
        <v>0.251</v>
      </c>
    </row>
    <row r="10" spans="2:5">
      <c r="B10" s="46">
        <v>1993</v>
      </c>
      <c r="C10" s="18">
        <v>0.252</v>
      </c>
    </row>
    <row r="11" spans="2:5">
      <c r="B11" s="46">
        <v>1994</v>
      </c>
      <c r="C11" s="18">
        <v>0.25900000000000001</v>
      </c>
    </row>
    <row r="12" spans="2:5">
      <c r="B12" s="46">
        <v>1995</v>
      </c>
      <c r="C12" s="18">
        <v>0.25600000000000001</v>
      </c>
    </row>
    <row r="13" spans="2:5">
      <c r="B13" s="46">
        <v>1996</v>
      </c>
      <c r="C13" s="18">
        <v>0.249</v>
      </c>
    </row>
    <row r="14" spans="2:5">
      <c r="B14" s="46">
        <v>1997</v>
      </c>
      <c r="C14" s="18">
        <v>0.25</v>
      </c>
    </row>
    <row r="15" spans="2:5">
      <c r="B15" s="46">
        <v>1998</v>
      </c>
      <c r="C15" s="18">
        <v>0.25</v>
      </c>
    </row>
    <row r="16" spans="2:5">
      <c r="B16" s="46">
        <v>1999</v>
      </c>
      <c r="C16" s="18">
        <v>0.249</v>
      </c>
    </row>
    <row r="17" spans="2:3">
      <c r="B17" s="46">
        <v>2000</v>
      </c>
      <c r="C17" s="18">
        <v>0.255</v>
      </c>
    </row>
    <row r="18" spans="2:3">
      <c r="B18" s="46">
        <v>2001</v>
      </c>
      <c r="C18" s="18">
        <v>0.25700000000000001</v>
      </c>
    </row>
    <row r="19" spans="2:3">
      <c r="B19" s="46">
        <v>2002</v>
      </c>
      <c r="C19" s="18">
        <v>0.27</v>
      </c>
    </row>
    <row r="20" spans="2:3">
      <c r="B20" s="46">
        <v>2003</v>
      </c>
      <c r="C20" s="18">
        <v>0.26900000000000002</v>
      </c>
    </row>
    <row r="21" spans="2:3">
      <c r="B21" s="46">
        <v>2004</v>
      </c>
      <c r="C21" s="18">
        <v>0.27400000000000002</v>
      </c>
    </row>
    <row r="22" spans="2:3">
      <c r="B22" s="46">
        <v>2005</v>
      </c>
      <c r="C22" s="18">
        <v>0.28799999999999998</v>
      </c>
    </row>
    <row r="23" spans="2:3">
      <c r="B23" s="46">
        <v>2006</v>
      </c>
      <c r="C23" s="18">
        <v>0.28599999999999998</v>
      </c>
    </row>
    <row r="24" spans="2:3">
      <c r="B24" s="46">
        <v>2007</v>
      </c>
      <c r="C24" s="18">
        <v>0.28599999999999998</v>
      </c>
    </row>
    <row r="25" spans="2:3">
      <c r="B25" s="46">
        <v>2008</v>
      </c>
      <c r="C25" s="18">
        <v>0.28399999999999997</v>
      </c>
    </row>
    <row r="26" spans="2:3">
      <c r="B26" s="46">
        <v>2009</v>
      </c>
      <c r="C26" s="18">
        <v>0.28199999999999997</v>
      </c>
    </row>
    <row r="27" spans="2:3">
      <c r="B27" s="46">
        <v>2010</v>
      </c>
      <c r="C27" s="18">
        <v>0.28299999999999997</v>
      </c>
    </row>
    <row r="28" spans="2:3">
      <c r="B28" s="46">
        <v>2011</v>
      </c>
      <c r="C28" s="18">
        <v>0.28399999999999997</v>
      </c>
    </row>
    <row r="29" spans="2:3">
      <c r="B29" s="46">
        <v>2012</v>
      </c>
      <c r="C29" s="18">
        <v>0.28599999999999998</v>
      </c>
    </row>
    <row r="30" spans="2:3">
      <c r="B30" s="17">
        <v>2013</v>
      </c>
      <c r="C30" s="19">
        <v>0.29299999999999998</v>
      </c>
    </row>
    <row r="31" spans="2:3">
      <c r="B31" s="17">
        <v>2014</v>
      </c>
      <c r="C31" s="19">
        <v>0.28999999999999998</v>
      </c>
    </row>
    <row r="32" spans="2:3">
      <c r="B32" s="2"/>
      <c r="C32" s="2"/>
    </row>
    <row r="33" spans="2:5">
      <c r="B33" s="2" t="s">
        <v>8</v>
      </c>
      <c r="C33" s="2" t="s">
        <v>25</v>
      </c>
    </row>
    <row r="40" spans="2:5">
      <c r="D40" s="2"/>
      <c r="E40" s="2"/>
    </row>
    <row r="41" spans="2:5">
      <c r="D41" s="2"/>
      <c r="E41" s="2"/>
    </row>
  </sheetData>
  <mergeCells count="1">
    <mergeCell ref="B6:C6"/>
  </mergeCells>
  <pageMargins left="0.7" right="0.7" top="0.78740157499999996" bottom="0.78740157499999996"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1"/>
  <sheetViews>
    <sheetView tabSelected="1" workbookViewId="0"/>
  </sheetViews>
  <sheetFormatPr baseColWidth="10" defaultRowHeight="16.5"/>
  <cols>
    <col min="3" max="3" width="14.7109375" customWidth="1"/>
    <col min="4" max="4" width="17.28515625" customWidth="1"/>
  </cols>
  <sheetData>
    <row r="1" spans="2:5">
      <c r="B1" s="21" t="s">
        <v>22</v>
      </c>
      <c r="C1" s="6"/>
      <c r="D1" s="2"/>
      <c r="E1" s="2"/>
    </row>
    <row r="2" spans="2:5">
      <c r="B2" s="46"/>
      <c r="C2" s="6"/>
      <c r="D2" s="2"/>
      <c r="E2" s="2"/>
    </row>
    <row r="3" spans="2:5">
      <c r="B3" s="22" t="s">
        <v>29</v>
      </c>
      <c r="C3" s="6"/>
      <c r="D3" s="2"/>
      <c r="E3" s="2"/>
    </row>
    <row r="4" spans="2:5">
      <c r="B4" s="2" t="s">
        <v>26</v>
      </c>
      <c r="C4" s="6"/>
      <c r="D4" s="2"/>
      <c r="E4" s="2"/>
    </row>
    <row r="5" spans="2:5">
      <c r="B5" s="46"/>
      <c r="C5" s="6"/>
      <c r="D5" s="2"/>
      <c r="E5" s="2"/>
    </row>
    <row r="6" spans="2:5">
      <c r="B6" s="82" t="s">
        <v>13</v>
      </c>
      <c r="C6" s="82"/>
      <c r="D6" s="51"/>
      <c r="E6" s="51"/>
    </row>
    <row r="7" spans="2:5" ht="60">
      <c r="B7" s="7" t="s">
        <v>0</v>
      </c>
      <c r="C7" s="55" t="s">
        <v>28</v>
      </c>
      <c r="D7" s="54" t="s">
        <v>27</v>
      </c>
    </row>
    <row r="8" spans="2:5">
      <c r="B8" s="46">
        <v>2000</v>
      </c>
      <c r="C8" s="18">
        <v>0.255</v>
      </c>
      <c r="D8" s="52"/>
    </row>
    <row r="9" spans="2:5">
      <c r="B9" s="46">
        <v>2001</v>
      </c>
      <c r="C9" s="18">
        <v>0.25700000000000001</v>
      </c>
      <c r="D9" s="18"/>
    </row>
    <row r="10" spans="2:5">
      <c r="B10" s="46">
        <v>2002</v>
      </c>
      <c r="C10" s="18">
        <v>0.27</v>
      </c>
      <c r="D10" s="18">
        <v>0.73</v>
      </c>
    </row>
    <row r="11" spans="2:5">
      <c r="B11" s="46">
        <v>2003</v>
      </c>
      <c r="C11" s="18">
        <v>0.26900000000000002</v>
      </c>
      <c r="D11" s="18"/>
    </row>
    <row r="12" spans="2:5">
      <c r="B12" s="46">
        <v>2004</v>
      </c>
      <c r="C12" s="18">
        <v>0.27400000000000002</v>
      </c>
      <c r="D12" s="18"/>
    </row>
    <row r="13" spans="2:5">
      <c r="B13" s="46">
        <v>2005</v>
      </c>
      <c r="C13" s="18">
        <v>0.28799999999999998</v>
      </c>
      <c r="D13" s="18"/>
    </row>
    <row r="14" spans="2:5">
      <c r="B14" s="46">
        <v>2006</v>
      </c>
      <c r="C14" s="18">
        <v>0.28599999999999998</v>
      </c>
      <c r="D14" s="18"/>
    </row>
    <row r="15" spans="2:5">
      <c r="B15" s="46">
        <v>2007</v>
      </c>
      <c r="C15" s="18">
        <v>0.28599999999999998</v>
      </c>
      <c r="D15" s="18">
        <v>0.73499999999999999</v>
      </c>
    </row>
    <row r="16" spans="2:5">
      <c r="B16" s="46">
        <v>2008</v>
      </c>
      <c r="C16" s="18">
        <v>0.28399999999999997</v>
      </c>
      <c r="D16" s="18"/>
    </row>
    <row r="17" spans="2:4">
      <c r="B17" s="46">
        <v>2009</v>
      </c>
      <c r="C17" s="18">
        <v>0.28199999999999997</v>
      </c>
      <c r="D17" s="18"/>
    </row>
    <row r="18" spans="2:4">
      <c r="B18" s="46">
        <v>2010</v>
      </c>
      <c r="C18" s="18">
        <v>0.28299999999999997</v>
      </c>
      <c r="D18" s="18"/>
    </row>
    <row r="19" spans="2:4">
      <c r="B19" s="46">
        <v>2011</v>
      </c>
      <c r="C19" s="18">
        <v>0.28399999999999997</v>
      </c>
      <c r="D19" s="18"/>
    </row>
    <row r="20" spans="2:4">
      <c r="B20" s="46">
        <v>2012</v>
      </c>
      <c r="C20" s="18">
        <v>0.28599999999999998</v>
      </c>
      <c r="D20" s="18">
        <v>0.73099999999999998</v>
      </c>
    </row>
    <row r="21" spans="2:4">
      <c r="B21" s="17">
        <v>2013</v>
      </c>
      <c r="C21" s="19">
        <v>0.29299999999999998</v>
      </c>
      <c r="D21" s="18"/>
    </row>
    <row r="22" spans="2:4">
      <c r="B22" s="17">
        <v>2014</v>
      </c>
      <c r="C22" s="19">
        <v>0.28999999999999998</v>
      </c>
      <c r="D22" s="53"/>
    </row>
    <row r="23" spans="2:4">
      <c r="B23" s="2"/>
      <c r="C23" s="2"/>
    </row>
    <row r="24" spans="2:4">
      <c r="B24" s="2" t="s">
        <v>8</v>
      </c>
      <c r="C24" s="2" t="s">
        <v>25</v>
      </c>
    </row>
    <row r="40" spans="4:5">
      <c r="D40" s="2"/>
      <c r="E40" s="2"/>
    </row>
    <row r="41" spans="4:5">
      <c r="D41" s="2"/>
      <c r="E41" s="2"/>
    </row>
  </sheetData>
  <mergeCells count="1">
    <mergeCell ref="B6:C6"/>
  </mergeCells>
  <pageMargins left="0.7" right="0.7" top="0.78740157499999996" bottom="0.78740157499999996"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4"/>
  <sheetViews>
    <sheetView workbookViewId="0"/>
  </sheetViews>
  <sheetFormatPr baseColWidth="10" defaultRowHeight="15"/>
  <cols>
    <col min="1" max="2" width="11.42578125" style="59"/>
    <col min="3" max="3" width="32.42578125" style="59" customWidth="1"/>
    <col min="4" max="4" width="30.85546875" style="59" customWidth="1"/>
    <col min="5" max="16384" width="11.42578125" style="59"/>
  </cols>
  <sheetData>
    <row r="1" spans="2:4" s="15" customFormat="1">
      <c r="B1" s="22" t="s">
        <v>22</v>
      </c>
      <c r="C1" s="59"/>
      <c r="D1" s="22"/>
    </row>
    <row r="2" spans="2:4" s="15" customFormat="1">
      <c r="B2" s="22" t="s">
        <v>31</v>
      </c>
      <c r="C2" s="59"/>
      <c r="D2" s="22"/>
    </row>
    <row r="3" spans="2:4" s="15" customFormat="1">
      <c r="B3" s="22"/>
      <c r="C3" s="59"/>
      <c r="D3" s="22"/>
    </row>
    <row r="4" spans="2:4">
      <c r="B4" s="60" t="s">
        <v>32</v>
      </c>
    </row>
    <row r="6" spans="2:4">
      <c r="B6" s="61" t="s">
        <v>0</v>
      </c>
      <c r="C6" s="62" t="s">
        <v>33</v>
      </c>
      <c r="D6" s="62" t="s">
        <v>34</v>
      </c>
    </row>
    <row r="7" spans="2:4">
      <c r="B7" s="62">
        <v>2000</v>
      </c>
      <c r="C7" s="63">
        <v>0.255</v>
      </c>
      <c r="D7" s="63"/>
    </row>
    <row r="8" spans="2:4">
      <c r="B8" s="62">
        <v>2001</v>
      </c>
      <c r="C8" s="63">
        <v>0.25700000000000001</v>
      </c>
      <c r="D8" s="63"/>
    </row>
    <row r="9" spans="2:4">
      <c r="B9" s="62">
        <v>2002</v>
      </c>
      <c r="C9" s="63">
        <v>0.27</v>
      </c>
      <c r="D9" s="63">
        <v>0.73</v>
      </c>
    </row>
    <row r="10" spans="2:4">
      <c r="B10" s="62">
        <v>2003</v>
      </c>
      <c r="C10" s="63">
        <v>0.26900000000000002</v>
      </c>
      <c r="D10" s="63"/>
    </row>
    <row r="11" spans="2:4">
      <c r="B11" s="62">
        <v>2004</v>
      </c>
      <c r="C11" s="63">
        <v>0.27400000000000002</v>
      </c>
      <c r="D11" s="63"/>
    </row>
    <row r="12" spans="2:4">
      <c r="B12" s="62">
        <v>2005</v>
      </c>
      <c r="C12" s="63">
        <v>0.28799999999999998</v>
      </c>
      <c r="D12" s="63"/>
    </row>
    <row r="13" spans="2:4">
      <c r="B13" s="62">
        <v>2006</v>
      </c>
      <c r="C13" s="63">
        <v>0.28599999999999998</v>
      </c>
      <c r="D13" s="63"/>
    </row>
    <row r="14" spans="2:4">
      <c r="B14" s="62">
        <v>2007</v>
      </c>
      <c r="C14" s="63">
        <v>0.28599999999999998</v>
      </c>
      <c r="D14" s="63">
        <v>0.73499999999999999</v>
      </c>
    </row>
    <row r="15" spans="2:4">
      <c r="B15" s="62">
        <v>2008</v>
      </c>
      <c r="C15" s="63">
        <v>0.28399999999999997</v>
      </c>
      <c r="D15" s="63"/>
    </row>
    <row r="16" spans="2:4">
      <c r="B16" s="62">
        <v>2009</v>
      </c>
      <c r="C16" s="63">
        <v>0.28199999999999997</v>
      </c>
      <c r="D16" s="63"/>
    </row>
    <row r="17" spans="2:6">
      <c r="B17" s="62">
        <v>2010</v>
      </c>
      <c r="C17" s="63">
        <v>0.28299999999999997</v>
      </c>
      <c r="D17" s="63"/>
    </row>
    <row r="18" spans="2:6">
      <c r="B18" s="62">
        <v>2011</v>
      </c>
      <c r="C18" s="63">
        <v>0.28399999999999997</v>
      </c>
      <c r="D18" s="63"/>
    </row>
    <row r="19" spans="2:6">
      <c r="B19" s="62">
        <v>2012</v>
      </c>
      <c r="C19" s="63">
        <v>0.28599999999999998</v>
      </c>
      <c r="D19" s="63">
        <v>0.73099999999999998</v>
      </c>
    </row>
    <row r="20" spans="2:6">
      <c r="B20" s="62">
        <v>2013</v>
      </c>
      <c r="C20" s="63">
        <v>0.29299999999999998</v>
      </c>
      <c r="D20" s="63"/>
    </row>
    <row r="21" spans="2:6">
      <c r="B21" s="62">
        <v>2014</v>
      </c>
      <c r="C21" s="63">
        <v>0.28999999999999998</v>
      </c>
      <c r="D21" s="63"/>
    </row>
    <row r="23" spans="2:6" s="64" customFormat="1" ht="60" customHeight="1">
      <c r="B23" s="80" t="s">
        <v>35</v>
      </c>
      <c r="C23" s="80"/>
      <c r="D23" s="80"/>
      <c r="E23" s="80"/>
      <c r="F23" s="80"/>
    </row>
    <row r="24" spans="2:6">
      <c r="B24" s="59" t="s">
        <v>36</v>
      </c>
    </row>
  </sheetData>
  <mergeCells count="1">
    <mergeCell ref="B23:F23"/>
  </mergeCells>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2"/>
  <sheetViews>
    <sheetView workbookViewId="0">
      <selection activeCell="G32" sqref="G32"/>
    </sheetView>
  </sheetViews>
  <sheetFormatPr baseColWidth="10" defaultRowHeight="15"/>
  <cols>
    <col min="1" max="1" width="8.140625" style="15" bestFit="1" customWidth="1"/>
    <col min="2" max="2" width="11.42578125" style="15"/>
    <col min="3" max="3" width="14.5703125" style="15" customWidth="1"/>
    <col min="4" max="4" width="17.7109375" style="15" customWidth="1"/>
    <col min="5" max="5" width="12.42578125" style="15" customWidth="1"/>
    <col min="6" max="16384" width="11.42578125" style="15"/>
  </cols>
  <sheetData>
    <row r="1" spans="2:5">
      <c r="B1" s="22" t="s">
        <v>22</v>
      </c>
      <c r="C1" s="22"/>
    </row>
    <row r="2" spans="2:5">
      <c r="B2" s="22" t="s">
        <v>31</v>
      </c>
      <c r="C2" s="22"/>
    </row>
    <row r="3" spans="2:5">
      <c r="B3" s="22"/>
      <c r="C3" s="22"/>
    </row>
    <row r="4" spans="2:5">
      <c r="B4" s="22" t="s">
        <v>37</v>
      </c>
      <c r="C4" s="22"/>
    </row>
    <row r="7" spans="2:5">
      <c r="B7" s="65" t="s">
        <v>38</v>
      </c>
      <c r="C7" s="65" t="s">
        <v>39</v>
      </c>
      <c r="D7" s="66" t="s">
        <v>40</v>
      </c>
      <c r="E7" s="66" t="s">
        <v>41</v>
      </c>
    </row>
    <row r="8" spans="2:5">
      <c r="B8" s="65" t="s">
        <v>42</v>
      </c>
      <c r="C8" s="67">
        <v>0</v>
      </c>
      <c r="D8" s="68">
        <f>15024</f>
        <v>15024</v>
      </c>
      <c r="E8" s="68">
        <v>0</v>
      </c>
    </row>
    <row r="9" spans="2:5">
      <c r="B9" s="65" t="s">
        <v>43</v>
      </c>
      <c r="C9" s="67">
        <v>0</v>
      </c>
      <c r="D9" s="68">
        <f>15024</f>
        <v>15024</v>
      </c>
      <c r="E9" s="68">
        <v>0</v>
      </c>
    </row>
    <row r="10" spans="2:5">
      <c r="B10" s="65" t="s">
        <v>44</v>
      </c>
      <c r="C10" s="67">
        <v>0.26</v>
      </c>
      <c r="D10" s="68">
        <f>20400</f>
        <v>20400</v>
      </c>
      <c r="E10" s="68">
        <v>2000</v>
      </c>
    </row>
    <row r="11" spans="2:5">
      <c r="B11" s="65" t="s">
        <v>45</v>
      </c>
      <c r="C11" s="67">
        <v>0.83</v>
      </c>
      <c r="D11" s="68">
        <f>21600</f>
        <v>21600</v>
      </c>
      <c r="E11" s="68">
        <v>10000</v>
      </c>
    </row>
    <row r="12" spans="2:5">
      <c r="B12" s="65" t="s">
        <v>46</v>
      </c>
      <c r="C12" s="67">
        <v>1.93</v>
      </c>
      <c r="D12" s="68">
        <f>25200</f>
        <v>25200</v>
      </c>
      <c r="E12" s="68">
        <v>32000</v>
      </c>
    </row>
    <row r="13" spans="2:5">
      <c r="B13" s="65" t="s">
        <v>47</v>
      </c>
      <c r="C13" s="67">
        <v>3.54</v>
      </c>
      <c r="D13" s="69">
        <f>29201</f>
        <v>29201</v>
      </c>
      <c r="E13" s="68">
        <v>77100</v>
      </c>
    </row>
    <row r="14" spans="2:5">
      <c r="B14" s="65" t="s">
        <v>48</v>
      </c>
      <c r="C14" s="67">
        <v>5.48</v>
      </c>
      <c r="D14" s="69">
        <f>29963</f>
        <v>29963</v>
      </c>
      <c r="E14" s="68">
        <v>132800</v>
      </c>
    </row>
    <row r="15" spans="2:5">
      <c r="B15" s="65" t="s">
        <v>49</v>
      </c>
      <c r="C15" s="67">
        <v>7.88</v>
      </c>
      <c r="D15" s="69">
        <f>31168</f>
        <v>31168</v>
      </c>
      <c r="E15" s="68">
        <v>209253</v>
      </c>
    </row>
    <row r="16" spans="2:5">
      <c r="B16" s="65" t="s">
        <v>50</v>
      </c>
      <c r="C16" s="67">
        <v>12.76</v>
      </c>
      <c r="D16" s="69">
        <f>28414</f>
        <v>28414</v>
      </c>
      <c r="E16" s="68">
        <v>284500</v>
      </c>
    </row>
    <row r="17" spans="2:10">
      <c r="B17" s="65" t="s">
        <v>51</v>
      </c>
      <c r="C17" s="67">
        <v>21.07</v>
      </c>
      <c r="D17" s="68">
        <v>27201</v>
      </c>
      <c r="E17" s="68">
        <v>498200</v>
      </c>
    </row>
    <row r="19" spans="2:10" ht="104.25" customHeight="1">
      <c r="B19" s="81" t="s">
        <v>67</v>
      </c>
      <c r="C19" s="81"/>
      <c r="D19" s="81"/>
      <c r="E19" s="81"/>
      <c r="F19" s="81"/>
      <c r="G19" s="81"/>
      <c r="H19" s="81"/>
      <c r="I19" s="81"/>
      <c r="J19" s="81"/>
    </row>
    <row r="21" spans="2:10">
      <c r="B21" s="15" t="s">
        <v>52</v>
      </c>
    </row>
    <row r="22" spans="2:10" ht="27" customHeight="1"/>
  </sheetData>
  <mergeCells count="1">
    <mergeCell ref="B19:J19"/>
  </mergeCells>
  <pageMargins left="0.7" right="0.7" top="0.78740157499999996" bottom="0.78740157499999996"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heetViews>
  <sheetFormatPr baseColWidth="10" defaultRowHeight="15"/>
  <cols>
    <col min="1" max="1" width="11.42578125" style="15"/>
    <col min="2" max="2" width="12.42578125" style="15" customWidth="1"/>
    <col min="3" max="3" width="11.42578125" style="15"/>
    <col min="4" max="4" width="14.28515625" style="15" customWidth="1"/>
    <col min="5" max="5" width="19.85546875" style="15" customWidth="1"/>
    <col min="6" max="16384" width="11.42578125" style="15"/>
  </cols>
  <sheetData>
    <row r="1" spans="1:5">
      <c r="B1" s="22" t="s">
        <v>22</v>
      </c>
      <c r="C1" s="22"/>
    </row>
    <row r="2" spans="1:5">
      <c r="B2" s="22" t="s">
        <v>31</v>
      </c>
      <c r="C2" s="22"/>
    </row>
    <row r="3" spans="1:5">
      <c r="B3" s="22"/>
      <c r="C3" s="22"/>
    </row>
    <row r="4" spans="1:5">
      <c r="B4" s="22" t="s">
        <v>53</v>
      </c>
      <c r="C4" s="22"/>
    </row>
    <row r="7" spans="1:5">
      <c r="A7" s="50"/>
      <c r="B7" s="2" t="s">
        <v>41</v>
      </c>
      <c r="C7" s="70" t="s">
        <v>54</v>
      </c>
      <c r="D7" s="70" t="s">
        <v>55</v>
      </c>
      <c r="E7" s="71" t="s">
        <v>56</v>
      </c>
    </row>
    <row r="8" spans="1:5">
      <c r="B8" s="65" t="s">
        <v>57</v>
      </c>
      <c r="C8" s="72">
        <v>0</v>
      </c>
      <c r="D8" s="72">
        <v>0</v>
      </c>
      <c r="E8" s="72">
        <f>15024/12</f>
        <v>1252</v>
      </c>
    </row>
    <row r="9" spans="1:5">
      <c r="B9" s="65" t="s">
        <v>43</v>
      </c>
      <c r="C9" s="72">
        <v>0</v>
      </c>
      <c r="D9" s="72">
        <v>0.12</v>
      </c>
      <c r="E9" s="72">
        <f>15024/12</f>
        <v>1252</v>
      </c>
    </row>
    <row r="10" spans="1:5">
      <c r="B10" s="65" t="s">
        <v>58</v>
      </c>
      <c r="C10" s="72">
        <v>0.12</v>
      </c>
      <c r="D10" s="72">
        <v>0.16</v>
      </c>
      <c r="E10" s="73">
        <f>16776/12</f>
        <v>1398</v>
      </c>
    </row>
    <row r="11" spans="1:5">
      <c r="B11" s="65" t="s">
        <v>59</v>
      </c>
      <c r="C11" s="72">
        <v>0.52</v>
      </c>
      <c r="D11" s="72">
        <v>0.62</v>
      </c>
      <c r="E11" s="73">
        <f>20400/12</f>
        <v>1700</v>
      </c>
    </row>
    <row r="12" spans="1:5">
      <c r="B12" s="65" t="s">
        <v>60</v>
      </c>
      <c r="C12" s="72">
        <v>1.3</v>
      </c>
      <c r="D12" s="72">
        <v>2.11</v>
      </c>
      <c r="E12" s="73">
        <f>23400/12</f>
        <v>1950</v>
      </c>
    </row>
    <row r="13" spans="1:5">
      <c r="B13" s="65" t="s">
        <v>61</v>
      </c>
      <c r="C13" s="72">
        <v>2.92</v>
      </c>
      <c r="D13" s="72">
        <v>4.74</v>
      </c>
      <c r="E13" s="73">
        <f>24000/12</f>
        <v>2000</v>
      </c>
    </row>
    <row r="14" spans="1:5">
      <c r="B14" s="65" t="s">
        <v>62</v>
      </c>
      <c r="C14" s="72">
        <v>4.5999999999999996</v>
      </c>
      <c r="D14" s="72">
        <v>6.62</v>
      </c>
      <c r="E14" s="73">
        <f>27013/12</f>
        <v>2251.0833333333335</v>
      </c>
    </row>
    <row r="15" spans="1:5">
      <c r="B15" s="65" t="s">
        <v>63</v>
      </c>
      <c r="C15" s="72">
        <v>6.78</v>
      </c>
      <c r="D15" s="72">
        <v>9.4</v>
      </c>
      <c r="E15" s="73">
        <f>30127/12</f>
        <v>2510.5833333333335</v>
      </c>
    </row>
    <row r="16" spans="1:5">
      <c r="B16" s="65" t="s">
        <v>64</v>
      </c>
      <c r="C16" s="72">
        <v>8.61</v>
      </c>
      <c r="D16" s="72">
        <v>12.71</v>
      </c>
      <c r="E16" s="73">
        <f>35155/12</f>
        <v>2929.5833333333335</v>
      </c>
    </row>
    <row r="17" spans="2:8">
      <c r="B17" s="65" t="s">
        <v>65</v>
      </c>
      <c r="C17" s="72">
        <v>16.420000000000002</v>
      </c>
      <c r="D17" s="72">
        <v>24.43</v>
      </c>
      <c r="E17" s="73">
        <f>39238/12</f>
        <v>3269.8333333333335</v>
      </c>
    </row>
    <row r="20" spans="2:8" ht="75" customHeight="1">
      <c r="B20" s="81" t="s">
        <v>66</v>
      </c>
      <c r="C20" s="81"/>
      <c r="D20" s="81"/>
      <c r="E20" s="81"/>
      <c r="F20" s="81"/>
      <c r="G20" s="81"/>
      <c r="H20" s="81"/>
    </row>
    <row r="21" spans="2:8">
      <c r="B21" s="15" t="s">
        <v>52</v>
      </c>
    </row>
  </sheetData>
  <mergeCells count="1">
    <mergeCell ref="B20:H20"/>
  </mergeCells>
  <pageMargins left="0.7" right="0.7" top="0.78740157499999996" bottom="0.78740157499999996"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2"/>
  <sheetViews>
    <sheetView workbookViewId="0">
      <selection activeCell="B3" sqref="B3"/>
    </sheetView>
  </sheetViews>
  <sheetFormatPr baseColWidth="10" defaultRowHeight="15"/>
  <cols>
    <col min="1" max="1" width="11.42578125" style="2"/>
    <col min="2" max="2" width="11.42578125" style="1"/>
    <col min="3" max="3" width="24" style="6" customWidth="1"/>
    <col min="4" max="16384" width="11.42578125" style="2"/>
  </cols>
  <sheetData>
    <row r="1" spans="2:3">
      <c r="B1" s="21" t="s">
        <v>22</v>
      </c>
    </row>
    <row r="3" spans="2:3">
      <c r="B3" s="22" t="s">
        <v>75</v>
      </c>
    </row>
    <row r="4" spans="2:3">
      <c r="B4" s="15" t="s">
        <v>14</v>
      </c>
    </row>
    <row r="7" spans="2:3">
      <c r="B7" s="1" t="s">
        <v>0</v>
      </c>
      <c r="C7" s="1" t="s">
        <v>6</v>
      </c>
    </row>
    <row r="8" spans="2:3">
      <c r="B8" s="3">
        <v>1995</v>
      </c>
      <c r="C8" s="4">
        <v>8.1999999999999993</v>
      </c>
    </row>
    <row r="9" spans="2:3">
      <c r="B9" s="3">
        <v>1996</v>
      </c>
      <c r="C9" s="4">
        <v>8.8000000000000007</v>
      </c>
    </row>
    <row r="10" spans="2:3">
      <c r="B10" s="3">
        <v>1997</v>
      </c>
      <c r="C10" s="4">
        <v>9.9</v>
      </c>
    </row>
    <row r="11" spans="2:3">
      <c r="B11" s="3">
        <v>1998</v>
      </c>
      <c r="C11" s="4">
        <v>9.8000000000000007</v>
      </c>
    </row>
    <row r="12" spans="2:3">
      <c r="B12" s="3">
        <v>1999</v>
      </c>
      <c r="C12" s="4">
        <v>8.9</v>
      </c>
    </row>
    <row r="13" spans="2:3">
      <c r="B13" s="3">
        <v>2000</v>
      </c>
      <c r="C13" s="4">
        <v>7.9</v>
      </c>
    </row>
    <row r="14" spans="2:3">
      <c r="B14" s="3">
        <v>2001</v>
      </c>
      <c r="C14" s="4">
        <v>7.8</v>
      </c>
    </row>
    <row r="15" spans="2:3">
      <c r="B15" s="3">
        <v>2002</v>
      </c>
      <c r="C15" s="4">
        <v>8.5</v>
      </c>
    </row>
    <row r="16" spans="2:3">
      <c r="B16" s="3">
        <v>2003</v>
      </c>
      <c r="C16" s="4">
        <v>9.8000000000000007</v>
      </c>
    </row>
    <row r="17" spans="2:3">
      <c r="B17" s="3">
        <v>2004</v>
      </c>
      <c r="C17" s="4">
        <v>10.7</v>
      </c>
    </row>
    <row r="18" spans="2:3">
      <c r="B18" s="3">
        <v>2005</v>
      </c>
      <c r="C18" s="4">
        <v>11.2</v>
      </c>
    </row>
    <row r="19" spans="2:3">
      <c r="B19" s="3">
        <v>2006</v>
      </c>
      <c r="C19" s="4">
        <v>10.3</v>
      </c>
    </row>
    <row r="20" spans="2:3">
      <c r="B20" s="3">
        <v>2007</v>
      </c>
      <c r="C20" s="4">
        <v>8.6999999999999993</v>
      </c>
    </row>
    <row r="21" spans="2:3">
      <c r="B21" s="3">
        <v>2008</v>
      </c>
      <c r="C21" s="4">
        <v>7.5</v>
      </c>
    </row>
    <row r="22" spans="2:3">
      <c r="B22" s="3">
        <v>2009</v>
      </c>
      <c r="C22" s="4">
        <v>7.8</v>
      </c>
    </row>
    <row r="23" spans="2:3">
      <c r="B23" s="3">
        <v>2010</v>
      </c>
      <c r="C23" s="4">
        <v>7</v>
      </c>
    </row>
    <row r="24" spans="2:3">
      <c r="B24" s="3">
        <v>2011</v>
      </c>
      <c r="C24" s="4">
        <v>5.8</v>
      </c>
    </row>
    <row r="25" spans="2:3">
      <c r="B25" s="3">
        <v>2012</v>
      </c>
      <c r="C25" s="4">
        <v>5.4</v>
      </c>
    </row>
    <row r="26" spans="2:3">
      <c r="B26" s="3">
        <v>2013</v>
      </c>
      <c r="C26" s="4">
        <v>5.2</v>
      </c>
    </row>
    <row r="27" spans="2:3">
      <c r="B27" s="3">
        <v>2014</v>
      </c>
      <c r="C27" s="4">
        <v>5</v>
      </c>
    </row>
    <row r="28" spans="2:3">
      <c r="B28" s="3">
        <v>2015</v>
      </c>
      <c r="C28" s="4">
        <v>4.5999999999999996</v>
      </c>
    </row>
    <row r="29" spans="2:3">
      <c r="B29" s="1">
        <v>2016</v>
      </c>
      <c r="C29" s="5">
        <v>4.0999999999999996</v>
      </c>
    </row>
    <row r="30" spans="2:3">
      <c r="B30" s="77">
        <v>2017</v>
      </c>
      <c r="C30" s="5">
        <v>3.8</v>
      </c>
    </row>
    <row r="32" spans="2:3" ht="16.5">
      <c r="B32" s="15" t="s">
        <v>8</v>
      </c>
      <c r="C32" s="47" t="s">
        <v>30</v>
      </c>
    </row>
  </sheetData>
  <hyperlinks>
    <hyperlink ref="C32" r:id="rId1"/>
  </hyperlinks>
  <pageMargins left="0.7" right="0.7" top="0.78740157499999996" bottom="0.78740157499999996" header="0.3" footer="0.3"/>
  <pageSetup paperSize="9" orientation="portrait"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5"/>
  <sheetViews>
    <sheetView topLeftCell="A2" workbookViewId="0">
      <selection activeCell="C35" sqref="C35"/>
    </sheetView>
  </sheetViews>
  <sheetFormatPr baseColWidth="10" defaultRowHeight="15"/>
  <cols>
    <col min="1" max="1" width="11.42578125" style="8"/>
    <col min="2" max="2" width="10.140625" style="8" customWidth="1"/>
    <col min="3" max="3" width="35.85546875" style="8" customWidth="1"/>
    <col min="4" max="16384" width="11.42578125" style="8"/>
  </cols>
  <sheetData>
    <row r="1" spans="2:3" s="2" customFormat="1">
      <c r="B1" s="21" t="s">
        <v>22</v>
      </c>
      <c r="C1" s="6"/>
    </row>
    <row r="2" spans="2:3" s="2" customFormat="1">
      <c r="B2" s="1"/>
      <c r="C2" s="6"/>
    </row>
    <row r="3" spans="2:3" s="2" customFormat="1">
      <c r="B3" s="22" t="s">
        <v>72</v>
      </c>
      <c r="C3" s="6"/>
    </row>
    <row r="4" spans="2:3" s="2" customFormat="1">
      <c r="B4" s="15" t="s">
        <v>16</v>
      </c>
      <c r="C4" s="6"/>
    </row>
    <row r="5" spans="2:3" s="2" customFormat="1">
      <c r="B5" s="1"/>
      <c r="C5" s="6"/>
    </row>
    <row r="6" spans="2:3" ht="30" customHeight="1">
      <c r="B6" s="11" t="s">
        <v>0</v>
      </c>
      <c r="C6" s="9" t="s">
        <v>7</v>
      </c>
    </row>
    <row r="7" spans="2:3">
      <c r="B7" s="12">
        <v>1992</v>
      </c>
      <c r="C7" s="13">
        <v>1.9</v>
      </c>
    </row>
    <row r="8" spans="2:3">
      <c r="B8" s="12">
        <v>1993</v>
      </c>
      <c r="C8" s="13">
        <v>-1</v>
      </c>
    </row>
    <row r="9" spans="2:3">
      <c r="B9" s="12">
        <v>1994</v>
      </c>
      <c r="C9" s="13">
        <v>2.5</v>
      </c>
    </row>
    <row r="10" spans="2:3">
      <c r="B10" s="12">
        <v>1995</v>
      </c>
      <c r="C10" s="13">
        <v>1.7</v>
      </c>
    </row>
    <row r="11" spans="2:3">
      <c r="B11" s="12">
        <v>1996</v>
      </c>
      <c r="C11" s="13">
        <v>0.8</v>
      </c>
    </row>
    <row r="12" spans="2:3">
      <c r="B12" s="12">
        <v>1997</v>
      </c>
      <c r="C12" s="13">
        <v>1.8</v>
      </c>
    </row>
    <row r="13" spans="2:3">
      <c r="B13" s="12">
        <v>1998</v>
      </c>
      <c r="C13" s="13">
        <v>2</v>
      </c>
    </row>
    <row r="14" spans="2:3">
      <c r="B14" s="12">
        <v>1999</v>
      </c>
      <c r="C14" s="13">
        <v>2</v>
      </c>
    </row>
    <row r="15" spans="2:3">
      <c r="B15" s="12">
        <v>2000</v>
      </c>
      <c r="C15" s="13">
        <v>3</v>
      </c>
    </row>
    <row r="16" spans="2:3">
      <c r="B16" s="12">
        <v>2001</v>
      </c>
      <c r="C16" s="13">
        <v>1.7</v>
      </c>
    </row>
    <row r="17" spans="2:4">
      <c r="B17" s="12">
        <v>2002</v>
      </c>
      <c r="C17" s="13">
        <v>0</v>
      </c>
    </row>
    <row r="18" spans="2:4">
      <c r="B18" s="12">
        <v>2003</v>
      </c>
      <c r="C18" s="13">
        <v>-0.7</v>
      </c>
    </row>
    <row r="19" spans="2:4">
      <c r="B19" s="12">
        <v>2004</v>
      </c>
      <c r="C19" s="13">
        <v>1.2</v>
      </c>
    </row>
    <row r="20" spans="2:4">
      <c r="B20" s="12">
        <v>2005</v>
      </c>
      <c r="C20" s="13">
        <v>0.7</v>
      </c>
    </row>
    <row r="21" spans="2:4">
      <c r="B21" s="12">
        <v>2006</v>
      </c>
      <c r="C21" s="13">
        <v>3.7</v>
      </c>
    </row>
    <row r="22" spans="2:4">
      <c r="B22" s="12">
        <v>2007</v>
      </c>
      <c r="C22" s="13">
        <v>3.3</v>
      </c>
    </row>
    <row r="23" spans="2:4">
      <c r="B23" s="12">
        <v>2008</v>
      </c>
      <c r="C23" s="13">
        <v>1.1000000000000001</v>
      </c>
    </row>
    <row r="24" spans="2:4">
      <c r="B24" s="12">
        <v>2009</v>
      </c>
      <c r="C24" s="13">
        <v>-5.6</v>
      </c>
    </row>
    <row r="25" spans="2:4">
      <c r="B25" s="12">
        <v>2010</v>
      </c>
      <c r="C25" s="13">
        <v>4.0999999999999996</v>
      </c>
    </row>
    <row r="26" spans="2:4">
      <c r="B26" s="12">
        <v>2011</v>
      </c>
      <c r="C26" s="13">
        <v>3.7</v>
      </c>
    </row>
    <row r="27" spans="2:4">
      <c r="B27" s="12">
        <v>2012</v>
      </c>
      <c r="C27" s="13">
        <v>0.5</v>
      </c>
      <c r="D27" s="49"/>
    </row>
    <row r="28" spans="2:4">
      <c r="B28" s="12">
        <v>2013</v>
      </c>
      <c r="C28" s="13">
        <v>0.5</v>
      </c>
      <c r="D28" s="49"/>
    </row>
    <row r="29" spans="2:4">
      <c r="B29" s="12">
        <v>2014</v>
      </c>
      <c r="C29" s="13">
        <v>1.9</v>
      </c>
      <c r="D29" s="49"/>
    </row>
    <row r="30" spans="2:4">
      <c r="B30" s="12">
        <v>2015</v>
      </c>
      <c r="C30" s="13">
        <v>1.7</v>
      </c>
      <c r="D30" s="49"/>
    </row>
    <row r="31" spans="2:4">
      <c r="B31" s="48">
        <v>2016</v>
      </c>
      <c r="C31" s="13">
        <v>1.9</v>
      </c>
    </row>
    <row r="32" spans="2:4">
      <c r="B32" s="76">
        <v>2017</v>
      </c>
      <c r="C32" s="13">
        <v>2.2000000000000002</v>
      </c>
    </row>
    <row r="33" spans="2:11" s="2" customFormat="1">
      <c r="B33" s="8"/>
      <c r="C33" s="8"/>
    </row>
    <row r="34" spans="2:11">
      <c r="B34" s="23" t="s">
        <v>1</v>
      </c>
      <c r="C34" s="23" t="s">
        <v>15</v>
      </c>
      <c r="D34" s="25"/>
      <c r="E34" s="25"/>
      <c r="F34" s="25"/>
      <c r="G34" s="25"/>
      <c r="H34" s="25"/>
      <c r="I34" s="25"/>
      <c r="J34" s="25"/>
      <c r="K34" s="25"/>
    </row>
    <row r="35" spans="2:11" ht="16.5">
      <c r="B35" s="8" t="s">
        <v>8</v>
      </c>
      <c r="C35" s="47" t="s">
        <v>73</v>
      </c>
    </row>
  </sheetData>
  <hyperlinks>
    <hyperlink ref="C34:K34" r:id="rId1" display="https://www.destatis.de/DE/ZahlenFakten/GesamtwirtschaftUmwelt/VGR/Inlandsprodukt/Tabellen/BruttoinlandVierteljahresdaten_pdf.pdf?__blob=publicationFile"/>
    <hyperlink ref="C35" r:id="rId2"/>
  </hyperlinks>
  <pageMargins left="0.7" right="0.7" top="0.78740157499999996" bottom="0.78740157499999996" header="0.3" footer="0.3"/>
  <pageSetup paperSize="9" orientation="portrait"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7"/>
  <sheetViews>
    <sheetView workbookViewId="0">
      <selection activeCell="H7" sqref="H7"/>
    </sheetView>
  </sheetViews>
  <sheetFormatPr baseColWidth="10" defaultRowHeight="15"/>
  <cols>
    <col min="1" max="2" width="11.42578125" style="2"/>
    <col min="3" max="3" width="25.85546875" style="2" customWidth="1"/>
    <col min="4" max="4" width="26.140625" style="2" customWidth="1"/>
    <col min="5" max="16384" width="11.42578125" style="2"/>
  </cols>
  <sheetData>
    <row r="1" spans="2:9">
      <c r="B1" s="21" t="s">
        <v>22</v>
      </c>
      <c r="C1" s="6"/>
    </row>
    <row r="2" spans="2:9">
      <c r="B2" s="1"/>
      <c r="C2" s="6"/>
    </row>
    <row r="3" spans="2:9">
      <c r="B3" s="22" t="s">
        <v>76</v>
      </c>
      <c r="C3" s="6"/>
    </row>
    <row r="4" spans="2:9">
      <c r="B4" s="15" t="s">
        <v>17</v>
      </c>
      <c r="C4" s="6"/>
    </row>
    <row r="5" spans="2:9">
      <c r="B5" s="20" t="s">
        <v>18</v>
      </c>
      <c r="C5" s="6"/>
    </row>
    <row r="6" spans="2:9">
      <c r="B6" s="20"/>
      <c r="C6" s="6"/>
      <c r="E6" s="50"/>
      <c r="F6" s="50"/>
    </row>
    <row r="7" spans="2:9" ht="30" customHeight="1">
      <c r="B7" s="11" t="s">
        <v>0</v>
      </c>
      <c r="C7" s="11" t="s">
        <v>9</v>
      </c>
      <c r="D7" s="9" t="s">
        <v>10</v>
      </c>
      <c r="E7" s="50"/>
      <c r="F7" s="50"/>
    </row>
    <row r="8" spans="2:9">
      <c r="B8" s="10">
        <v>1991</v>
      </c>
      <c r="C8" s="14">
        <v>100</v>
      </c>
      <c r="D8" s="14">
        <v>100</v>
      </c>
      <c r="E8" s="50"/>
      <c r="F8" s="50"/>
    </row>
    <row r="9" spans="2:9">
      <c r="B9" s="10">
        <v>1992</v>
      </c>
      <c r="C9" s="14">
        <v>108.4</v>
      </c>
      <c r="D9" s="14">
        <v>102.19</v>
      </c>
      <c r="E9" s="50"/>
      <c r="F9" s="50"/>
    </row>
    <row r="10" spans="2:9">
      <c r="B10" s="10">
        <v>1993</v>
      </c>
      <c r="C10" s="14">
        <v>110.95</v>
      </c>
      <c r="D10" s="14">
        <v>101.74</v>
      </c>
      <c r="E10" s="50"/>
      <c r="F10" s="50"/>
    </row>
    <row r="11" spans="2:9">
      <c r="B11" s="10">
        <v>1994</v>
      </c>
      <c r="C11" s="14">
        <v>113.86</v>
      </c>
      <c r="D11" s="14">
        <v>108.17</v>
      </c>
      <c r="E11" s="50"/>
      <c r="F11" s="50"/>
    </row>
    <row r="12" spans="2:9">
      <c r="B12" s="10">
        <v>1995</v>
      </c>
      <c r="C12" s="14">
        <v>117.97</v>
      </c>
      <c r="D12" s="14">
        <v>113.18</v>
      </c>
      <c r="E12" s="50"/>
      <c r="F12" s="50"/>
    </row>
    <row r="13" spans="2:9">
      <c r="B13" s="10">
        <v>1996</v>
      </c>
      <c r="C13" s="14">
        <v>119.03</v>
      </c>
      <c r="D13" s="14">
        <v>116.07</v>
      </c>
      <c r="E13" s="50"/>
      <c r="F13" s="50"/>
    </row>
    <row r="14" spans="2:9">
      <c r="B14" s="10">
        <v>1997</v>
      </c>
      <c r="C14" s="14">
        <v>119.54</v>
      </c>
      <c r="D14" s="14">
        <v>121.07</v>
      </c>
      <c r="E14" s="50"/>
      <c r="F14" s="50"/>
    </row>
    <row r="15" spans="2:9" ht="16.5">
      <c r="B15" s="10">
        <v>1998</v>
      </c>
      <c r="C15" s="14">
        <v>122.07</v>
      </c>
      <c r="D15" s="14">
        <v>123.15</v>
      </c>
      <c r="E15" s="50"/>
      <c r="F15" s="50"/>
      <c r="I15"/>
    </row>
    <row r="16" spans="2:9" ht="16.5">
      <c r="B16" s="10">
        <v>1999</v>
      </c>
      <c r="C16" s="14">
        <v>125.59</v>
      </c>
      <c r="D16" s="14">
        <v>120.14</v>
      </c>
      <c r="E16" s="50"/>
      <c r="F16" s="50"/>
      <c r="I16"/>
    </row>
    <row r="17" spans="2:9" ht="16.5">
      <c r="B17" s="10">
        <v>2000</v>
      </c>
      <c r="C17" s="14">
        <v>130.41999999999999</v>
      </c>
      <c r="D17" s="14">
        <v>118.32</v>
      </c>
      <c r="E17" s="50"/>
      <c r="F17" s="50"/>
      <c r="I17"/>
    </row>
    <row r="18" spans="2:9" ht="16.5">
      <c r="B18" s="10">
        <v>2001</v>
      </c>
      <c r="C18" s="14">
        <v>132.4</v>
      </c>
      <c r="D18" s="14">
        <v>125.09</v>
      </c>
      <c r="I18"/>
    </row>
    <row r="19" spans="2:9" ht="16.5">
      <c r="B19" s="10">
        <v>2002</v>
      </c>
      <c r="C19" s="14">
        <v>133.28</v>
      </c>
      <c r="D19" s="14">
        <v>125.7</v>
      </c>
      <c r="I19"/>
    </row>
    <row r="20" spans="2:9" ht="16.5">
      <c r="B20" s="10">
        <v>2003</v>
      </c>
      <c r="C20" s="14">
        <v>133.47999999999999</v>
      </c>
      <c r="D20" s="14">
        <v>126.86</v>
      </c>
      <c r="I20"/>
    </row>
    <row r="21" spans="2:9" ht="16.5">
      <c r="B21" s="10">
        <v>2004</v>
      </c>
      <c r="C21" s="14">
        <v>133.78</v>
      </c>
      <c r="D21" s="14">
        <v>147.77000000000001</v>
      </c>
      <c r="I21"/>
    </row>
    <row r="22" spans="2:9">
      <c r="B22" s="10">
        <v>2005</v>
      </c>
      <c r="C22" s="14">
        <v>133.53</v>
      </c>
      <c r="D22" s="14">
        <v>154.91999999999999</v>
      </c>
    </row>
    <row r="23" spans="2:9">
      <c r="B23" s="10">
        <v>2006</v>
      </c>
      <c r="C23" s="14">
        <v>135.91</v>
      </c>
      <c r="D23" s="14">
        <v>174.91</v>
      </c>
    </row>
    <row r="24" spans="2:9">
      <c r="B24" s="10">
        <v>2007</v>
      </c>
      <c r="C24" s="14">
        <v>139.74</v>
      </c>
      <c r="D24" s="14">
        <v>185.29</v>
      </c>
    </row>
    <row r="25" spans="2:9">
      <c r="B25" s="10">
        <v>2008</v>
      </c>
      <c r="C25" s="14">
        <v>144.91999999999999</v>
      </c>
      <c r="D25" s="14">
        <v>177.21</v>
      </c>
    </row>
    <row r="26" spans="2:9">
      <c r="B26" s="10">
        <v>2009</v>
      </c>
      <c r="C26" s="14">
        <v>145.51</v>
      </c>
      <c r="D26" s="14">
        <v>155.47</v>
      </c>
    </row>
    <row r="27" spans="2:9">
      <c r="B27" s="10">
        <v>2010</v>
      </c>
      <c r="C27" s="14">
        <v>149.85</v>
      </c>
      <c r="D27" s="14">
        <v>172.92</v>
      </c>
    </row>
    <row r="28" spans="2:9">
      <c r="B28" s="10">
        <v>2011</v>
      </c>
      <c r="C28" s="14">
        <v>156.37</v>
      </c>
      <c r="D28" s="14">
        <v>186.16</v>
      </c>
    </row>
    <row r="29" spans="2:9">
      <c r="B29" s="10">
        <v>2012</v>
      </c>
      <c r="C29" s="14">
        <v>162.41999999999999</v>
      </c>
      <c r="D29" s="14">
        <v>179.4</v>
      </c>
    </row>
    <row r="30" spans="2:9">
      <c r="B30" s="10">
        <v>2013</v>
      </c>
      <c r="C30" s="14">
        <v>167</v>
      </c>
      <c r="D30" s="14">
        <v>183.3</v>
      </c>
    </row>
    <row r="31" spans="2:9">
      <c r="B31" s="10">
        <v>2014</v>
      </c>
      <c r="C31" s="14">
        <v>173.36</v>
      </c>
      <c r="D31" s="14">
        <v>187.7</v>
      </c>
    </row>
    <row r="32" spans="2:9">
      <c r="B32" s="10">
        <v>2015</v>
      </c>
      <c r="C32" s="14">
        <v>180</v>
      </c>
      <c r="D32" s="14">
        <v>195.6</v>
      </c>
    </row>
    <row r="33" spans="2:7">
      <c r="B33" s="10">
        <v>2016</v>
      </c>
      <c r="C33" s="14">
        <v>186.6</v>
      </c>
      <c r="D33" s="14">
        <v>200.4</v>
      </c>
    </row>
    <row r="34" spans="2:7">
      <c r="B34" s="78">
        <v>2017</v>
      </c>
      <c r="C34" s="79">
        <v>194.9</v>
      </c>
      <c r="D34" s="79">
        <v>206.8</v>
      </c>
    </row>
    <row r="35" spans="2:7">
      <c r="E35" s="26"/>
      <c r="F35" s="26"/>
      <c r="G35" s="26"/>
    </row>
    <row r="36" spans="2:7">
      <c r="B36" s="2" t="s">
        <v>1</v>
      </c>
      <c r="C36" s="2" t="s">
        <v>2</v>
      </c>
    </row>
    <row r="37" spans="2:7">
      <c r="B37" s="2" t="s">
        <v>8</v>
      </c>
      <c r="C37" s="24" t="s">
        <v>11</v>
      </c>
      <c r="D37" s="26"/>
    </row>
  </sheetData>
  <hyperlinks>
    <hyperlink ref="C35:G35" r:id="rId1" display="https://www.destatis.de/DE/ZahlenFakten/Indikatoren/LangeReihen/VolkswirtschaftlicheGesamtrechnungen/lrvgr04.html"/>
  </hyperlinks>
  <pageMargins left="0.7" right="0.7" top="0.78740157499999996" bottom="0.78740157499999996" header="0.3" footer="0.3"/>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6"/>
  <sheetViews>
    <sheetView zoomScaleNormal="100" workbookViewId="0">
      <selection activeCell="C26" sqref="C26"/>
    </sheetView>
  </sheetViews>
  <sheetFormatPr baseColWidth="10" defaultRowHeight="15"/>
  <cols>
    <col min="1" max="2" width="11.42578125" style="2"/>
    <col min="3" max="3" width="24.140625" style="2" customWidth="1"/>
    <col min="4" max="16384" width="11.42578125" style="2"/>
  </cols>
  <sheetData>
    <row r="1" spans="2:3">
      <c r="B1" s="21" t="s">
        <v>22</v>
      </c>
      <c r="C1" s="6"/>
    </row>
    <row r="2" spans="2:3">
      <c r="B2" s="1"/>
      <c r="C2" s="6"/>
    </row>
    <row r="3" spans="2:3">
      <c r="B3" s="22" t="s">
        <v>68</v>
      </c>
      <c r="C3" s="6"/>
    </row>
    <row r="4" spans="2:3">
      <c r="B4" s="15" t="s">
        <v>70</v>
      </c>
      <c r="C4" s="6"/>
    </row>
    <row r="5" spans="2:3">
      <c r="B5" s="1"/>
      <c r="C5" s="6"/>
    </row>
    <row r="6" spans="2:3">
      <c r="B6" s="8" t="s">
        <v>0</v>
      </c>
      <c r="C6" s="8" t="s">
        <v>12</v>
      </c>
    </row>
    <row r="7" spans="2:3">
      <c r="B7" s="9">
        <v>2000</v>
      </c>
      <c r="C7" s="75">
        <v>2.9017857142857224</v>
      </c>
    </row>
    <row r="8" spans="2:3">
      <c r="B8" s="9">
        <v>2001</v>
      </c>
      <c r="C8" s="75">
        <v>2.7657266811279726</v>
      </c>
    </row>
    <row r="9" spans="2:3">
      <c r="B9" s="9">
        <v>2002</v>
      </c>
      <c r="C9" s="75">
        <v>1.9525065963060797</v>
      </c>
    </row>
    <row r="10" spans="2:3">
      <c r="B10" s="9">
        <v>2003</v>
      </c>
      <c r="C10" s="75">
        <v>1.6563146997929721</v>
      </c>
    </row>
    <row r="11" spans="2:3">
      <c r="B11" s="9">
        <v>2004</v>
      </c>
      <c r="C11" s="75">
        <v>0.81466395112015277</v>
      </c>
    </row>
    <row r="12" spans="2:3">
      <c r="B12" s="9">
        <v>2005</v>
      </c>
      <c r="C12" s="75">
        <v>1.1111111111111143</v>
      </c>
    </row>
    <row r="13" spans="2:3">
      <c r="B13" s="9">
        <v>2006</v>
      </c>
      <c r="C13" s="75">
        <v>-0.74925074925073432</v>
      </c>
    </row>
    <row r="14" spans="2:3">
      <c r="B14" s="9">
        <v>2007</v>
      </c>
      <c r="C14" s="75">
        <v>1.1575239053849913</v>
      </c>
    </row>
    <row r="15" spans="2:3">
      <c r="B15" s="9">
        <v>2008</v>
      </c>
      <c r="C15" s="75">
        <v>2.9353233830845795</v>
      </c>
    </row>
    <row r="16" spans="2:3">
      <c r="B16" s="9">
        <v>2009</v>
      </c>
      <c r="C16" s="75">
        <v>3.8182696955050659</v>
      </c>
    </row>
    <row r="17" spans="2:3">
      <c r="B17" s="9">
        <v>2010</v>
      </c>
      <c r="C17" s="75">
        <v>0.93109869646181664</v>
      </c>
    </row>
    <row r="18" spans="2:3">
      <c r="B18" s="9">
        <v>2011</v>
      </c>
      <c r="C18" s="75">
        <v>2.9520295202952127</v>
      </c>
    </row>
    <row r="19" spans="2:3">
      <c r="B19" s="9">
        <v>2012</v>
      </c>
      <c r="C19" s="75">
        <v>3.8530465949820609</v>
      </c>
    </row>
    <row r="20" spans="2:3">
      <c r="B20" s="9">
        <v>2013</v>
      </c>
      <c r="C20" s="75">
        <v>2.7610008628127645</v>
      </c>
    </row>
    <row r="21" spans="2:3">
      <c r="B21" s="9">
        <v>2014</v>
      </c>
      <c r="C21" s="75">
        <v>2.1830394626364438</v>
      </c>
    </row>
    <row r="22" spans="2:3">
      <c r="B22" s="9">
        <v>2015</v>
      </c>
      <c r="C22" s="75">
        <v>2.6294165981922646</v>
      </c>
    </row>
    <row r="23" spans="2:3">
      <c r="B23" s="9">
        <v>2016</v>
      </c>
      <c r="C23" s="75">
        <v>3.1625300240192047</v>
      </c>
    </row>
    <row r="24" spans="2:3">
      <c r="B24" s="74">
        <v>2017</v>
      </c>
      <c r="C24" s="75">
        <v>2.5999223903764062</v>
      </c>
    </row>
    <row r="25" spans="2:3">
      <c r="B25" s="2" t="s">
        <v>20</v>
      </c>
      <c r="C25" s="2" t="s">
        <v>15</v>
      </c>
    </row>
    <row r="26" spans="2:3">
      <c r="B26" s="2" t="s">
        <v>8</v>
      </c>
      <c r="C26" s="2" t="s">
        <v>71</v>
      </c>
    </row>
  </sheetData>
  <pageMargins left="0.7" right="0.7" top="0.78740157499999996" bottom="0.78740157499999996"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34"/>
  <sheetViews>
    <sheetView workbookViewId="0">
      <selection activeCell="G11" sqref="G11"/>
    </sheetView>
  </sheetViews>
  <sheetFormatPr baseColWidth="10" defaultRowHeight="15"/>
  <cols>
    <col min="1" max="2" width="11.42578125" style="2"/>
    <col min="3" max="3" width="24" style="2" customWidth="1"/>
    <col min="4" max="16384" width="11.42578125" style="2"/>
  </cols>
  <sheetData>
    <row r="1" spans="2:3">
      <c r="B1" s="21" t="s">
        <v>22</v>
      </c>
      <c r="C1" s="6"/>
    </row>
    <row r="2" spans="2:3">
      <c r="B2" s="1"/>
      <c r="C2" s="6"/>
    </row>
    <row r="3" spans="2:3">
      <c r="B3" s="22" t="s">
        <v>85</v>
      </c>
      <c r="C3" s="6"/>
    </row>
    <row r="4" spans="2:3">
      <c r="B4" s="15" t="s">
        <v>80</v>
      </c>
      <c r="C4" s="6"/>
    </row>
    <row r="5" spans="2:3">
      <c r="B5" s="1"/>
      <c r="C5" s="6"/>
    </row>
    <row r="6" spans="2:3">
      <c r="B6" s="1" t="s">
        <v>0</v>
      </c>
      <c r="C6" s="1" t="s">
        <v>81</v>
      </c>
    </row>
    <row r="7" spans="2:3">
      <c r="B7" s="3">
        <v>2000</v>
      </c>
      <c r="C7" s="16">
        <v>71.862342449877872</v>
      </c>
    </row>
    <row r="8" spans="2:3">
      <c r="B8" s="3">
        <v>2001</v>
      </c>
      <c r="C8" s="16">
        <v>71.035573271043859</v>
      </c>
    </row>
    <row r="9" spans="2:3">
      <c r="B9" s="3">
        <v>2002</v>
      </c>
      <c r="C9" s="16">
        <v>71.070542301293443</v>
      </c>
    </row>
    <row r="10" spans="2:3">
      <c r="B10" s="3">
        <v>2003</v>
      </c>
      <c r="C10" s="16">
        <v>70.91305043399754</v>
      </c>
    </row>
    <row r="11" spans="2:3">
      <c r="B11" s="3">
        <v>2004</v>
      </c>
      <c r="C11" s="16">
        <v>67.71765242493818</v>
      </c>
    </row>
    <row r="12" spans="2:3">
      <c r="B12" s="3">
        <v>2005</v>
      </c>
      <c r="C12" s="16">
        <v>66.634844674116763</v>
      </c>
    </row>
    <row r="13" spans="2:3">
      <c r="B13" s="3">
        <v>2006</v>
      </c>
      <c r="C13" s="16">
        <v>64.290257641395783</v>
      </c>
    </row>
    <row r="14" spans="2:3">
      <c r="B14" s="3">
        <v>2007</v>
      </c>
      <c r="C14" s="16">
        <v>63.601875138791918</v>
      </c>
    </row>
    <row r="15" spans="2:3">
      <c r="B15" s="3">
        <v>2008</v>
      </c>
      <c r="C15" s="16">
        <v>65.456345514039441</v>
      </c>
    </row>
    <row r="16" spans="2:3">
      <c r="B16" s="3">
        <v>2009</v>
      </c>
      <c r="C16" s="16">
        <v>68.440472236480574</v>
      </c>
    </row>
    <row r="17" spans="2:3">
      <c r="B17" s="3">
        <v>2010</v>
      </c>
      <c r="C17" s="16">
        <v>66.753101838900918</v>
      </c>
    </row>
    <row r="18" spans="2:3">
      <c r="B18" s="3">
        <v>2011</v>
      </c>
      <c r="C18" s="16">
        <v>66.058687846570592</v>
      </c>
    </row>
    <row r="19" spans="2:3">
      <c r="B19" s="3">
        <v>2012</v>
      </c>
      <c r="C19" s="16">
        <v>67.713385133859148</v>
      </c>
    </row>
    <row r="20" spans="2:3">
      <c r="B20" s="3">
        <v>2013</v>
      </c>
      <c r="C20" s="16">
        <v>67.96309437294704</v>
      </c>
    </row>
    <row r="21" spans="2:3">
      <c r="B21" s="3">
        <v>2014</v>
      </c>
      <c r="C21" s="16">
        <v>68.084520150097077</v>
      </c>
    </row>
    <row r="22" spans="2:3">
      <c r="B22" s="3">
        <v>2015</v>
      </c>
      <c r="C22" s="16">
        <v>68.094684515197287</v>
      </c>
    </row>
    <row r="23" spans="2:3">
      <c r="B23" s="3">
        <v>2016</v>
      </c>
      <c r="C23" s="16">
        <v>68.44854598903926</v>
      </c>
    </row>
    <row r="24" spans="2:3">
      <c r="B24" s="3">
        <v>2017</v>
      </c>
      <c r="C24" s="16">
        <v>68.595905983780185</v>
      </c>
    </row>
    <row r="26" spans="2:3">
      <c r="B26" s="2" t="s">
        <v>1</v>
      </c>
      <c r="C26" s="2" t="s">
        <v>15</v>
      </c>
    </row>
    <row r="27" spans="2:3">
      <c r="B27" s="2" t="s">
        <v>82</v>
      </c>
      <c r="C27" s="2" t="s">
        <v>83</v>
      </c>
    </row>
    <row r="34" spans="4:12">
      <c r="D34" s="27"/>
      <c r="E34" s="27"/>
      <c r="F34" s="27"/>
      <c r="G34" s="27"/>
      <c r="H34" s="27"/>
      <c r="I34" s="27"/>
      <c r="J34" s="27"/>
      <c r="K34" s="27"/>
      <c r="L34" s="27"/>
    </row>
  </sheetData>
  <hyperlinks>
    <hyperlink ref="C34:L34" r:id="rId1" display="https://www.destatis.de/DE/Publikationen/Thematisch/VolkswirtschaftlicheGesamtrechnungen/ZusammenhaengePDF_0310100.pdf?__blob=publicationFile"/>
    <hyperlink ref="C27" r:id="rId2" display="https://www.destatis.de/DE/Publikationen/Thematisch/VolkswirtschaftlicheGesamtrechnungen/ZusammenhaengePDF_0310100.pdf?__blob=publicationFile"/>
  </hyperlinks>
  <pageMargins left="0.7" right="0.7" top="0.78740157499999996" bottom="0.78740157499999996" header="0.3" footer="0.3"/>
  <pageSetup paperSize="9" orientation="portrait"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Inhaltsverzeichnis</vt:lpstr>
      <vt:lpstr>Ungleichheit_Vermögen_Einkommen</vt:lpstr>
      <vt:lpstr>Konsumsicherung_Konsum_Vermögen</vt:lpstr>
      <vt:lpstr>Konsumsicherung und Konsum</vt:lpstr>
      <vt:lpstr>Erwerbslosigkeit</vt:lpstr>
      <vt:lpstr>BIP</vt:lpstr>
      <vt:lpstr>Arbeitnehmerentgelte und Gewinn</vt:lpstr>
      <vt:lpstr>Bruttolöhne und -gehälter</vt:lpstr>
      <vt:lpstr>Lohnquote</vt:lpstr>
      <vt:lpstr>Gini-Koeffizient Gesamtdeutschl</vt:lpstr>
      <vt:lpstr>Einkommens&amp;Vermögensungleichhei</vt:lpstr>
    </vt:vector>
  </TitlesOfParts>
  <Company>Hans-Böckler-Stiftung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Diagramm</dc:title>
  <dc:creator>Hans-Böckler-Stiftung</dc:creator>
  <cp:lastModifiedBy>Katharina Molitor</cp:lastModifiedBy>
  <cp:lastPrinted>2016-09-06T23:03:35Z</cp:lastPrinted>
  <dcterms:created xsi:type="dcterms:W3CDTF">2015-07-15T21:57:46Z</dcterms:created>
  <dcterms:modified xsi:type="dcterms:W3CDTF">2018-07-09T10:46:08Z</dcterms:modified>
</cp:coreProperties>
</file>